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6" activeTab="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<sst xmlns="http://schemas.openxmlformats.org/spreadsheetml/2006/main" count="1261" uniqueCount="735">
  <si>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</si>
  <si>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</si>
  <si>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</si>
  <si>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</si>
  <si>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</si>
  <si>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</si>
  <si>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</si>
  <si>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</si>
  <si>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</si>
  <si>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</si>
  <si>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</si>
  <si>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</si>
  <si>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</si>
  <si>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</si>
  <si>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</si>
  <si>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</si>
  <si>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</si>
  <si>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</si>
  <si>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</si>
  <si>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</si>
  <si>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</si>
  <si>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</si>
  <si>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</si>
  <si>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</si>
  <si>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</si>
  <si>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</si>
  <si>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</si>
  <si>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</si>
  <si>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</si>
  <si>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</si>
  <si>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</si>
  <si>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</si>
  <si>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</si>
  <si>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</si>
  <si>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</si>
  <si>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</si>
  <si>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</si>
  <si>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</si>
  <si>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</si>
  <si>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</si>
  <si>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</si>
  <si>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</si>
  <si>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</si>
  <si>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</si>
  <si>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</si>
  <si>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</si>
  <si>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</si>
  <si>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</si>
  <si>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</si>
  <si>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</si>
  <si>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</si>
  <si>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</si>
  <si>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</si>
  <si>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</si>
  <si>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</si>
  <si>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</si>
  <si>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</si>
  <si>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</si>
  <si>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</si>
  <si>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</si>
  <si>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</si>
  <si>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</si>
  <si>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</si>
  <si>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</si>
  <si>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</si>
  <si>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</si>
  <si>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</si>
  <si>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</si>
  <si>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</si>
  <si>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</si>
  <si>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 xml:space="preserve">               на ____________200___г.</t>
  </si>
  <si>
    <t>Дата(год,месяц,число)</t>
  </si>
  <si>
    <t>Организация______________________________________</t>
  </si>
  <si>
    <t>по ОКПО</t>
  </si>
  <si>
    <t>Идентификационный номер</t>
  </si>
  <si>
    <t>налогоплательщика ________________________________</t>
  </si>
  <si>
    <t>ИНН</t>
  </si>
  <si>
    <t>Вид деятельности _________________________________</t>
  </si>
  <si>
    <t>по ОКДП</t>
  </si>
  <si>
    <t xml:space="preserve">Организационно-правовая </t>
  </si>
  <si>
    <t>форма/форма  собственности  _______________________</t>
  </si>
  <si>
    <t>Единица измерения: тыс.руб./млн руб.(ненужное зачеркнуть)</t>
  </si>
  <si>
    <t>по ОКЕИ</t>
  </si>
  <si>
    <t>384/385</t>
  </si>
  <si>
    <t>Местонахождение(адрес) ________________________________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</si>
  <si>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</si>
  <si>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</si>
  <si>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</si>
  <si>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</si>
  <si>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</si>
  <si>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</si>
  <si>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</si>
  <si>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</si>
  <si>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</si>
  <si>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</si>
  <si>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</si>
  <si>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</si>
  <si>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</si>
  <si>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</si>
  <si>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</si>
  <si>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</si>
  <si>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</si>
  <si>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</si>
  <si>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</si>
  <si>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</si>
  <si>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</si>
  <si>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</si>
  <si>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</si>
  <si>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</si>
  <si>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</si>
  <si>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</si>
  <si>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</si>
  <si>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</si>
  <si>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</si>
  <si>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</si>
  <si>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</si>
  <si>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</si>
  <si>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</si>
  <si>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</si>
  <si>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</si>
  <si>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</si>
  <si>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</si>
  <si>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</si>
  <si>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</si>
  <si>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</si>
  <si>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</si>
  <si>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</si>
  <si>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</si>
  <si>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</si>
  <si>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</si>
  <si>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</si>
  <si>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</si>
  <si>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</si>
  <si>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</si>
  <si>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</si>
  <si>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</si>
  <si>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</si>
  <si>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</si>
  <si>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</si>
  <si>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</si>
  <si>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</si>
  <si>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</si>
  <si>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</si>
  <si>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</si>
  <si>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</si>
  <si>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</si>
  <si>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</si>
  <si>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</si>
  <si>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</si>
  <si>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</si>
  <si>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</si>
  <si>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</si>
  <si>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</si>
  <si>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</si>
  <si>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</si>
  <si>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</si>
  <si>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</si>
  <si>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</si>
  <si>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</si>
  <si>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</si>
  <si>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</si>
  <si>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</si>
  <si>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</si>
  <si>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</si>
  <si>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</si>
  <si>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</si>
  <si>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</si>
  <si>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</si>
  <si>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</si>
  <si>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</si>
  <si>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</si>
  <si>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</si>
  <si>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</si>
  <si>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</si>
  <si>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</si>
  <si>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</si>
  <si>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</si>
  <si>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</si>
  <si>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</si>
  <si>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</si>
  <si>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</si>
  <si>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</si>
  <si>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</si>
  <si>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</si>
  <si>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</si>
  <si>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</si>
  <si>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</si>
  <si>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</si>
  <si>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</si>
  <si>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</si>
  <si>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</si>
  <si>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</si>
  <si>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</si>
  <si>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</si>
  <si>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</si>
  <si>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</si>
  <si>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</si>
  <si>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</si>
  <si>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</si>
  <si>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</si>
  <si>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</si>
  <si>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</si>
  <si>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</si>
  <si>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</si>
  <si>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</si>
  <si>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</si>
  <si>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</si>
  <si>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</si>
  <si>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</si>
  <si>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</si>
  <si>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</si>
  <si>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</si>
  <si>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</si>
  <si>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</si>
  <si>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</si>
  <si>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</si>
  <si>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</si>
  <si>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</si>
  <si>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</si>
  <si>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</si>
  <si>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</si>
  <si>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</si>
  <si>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</si>
  <si>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</si>
  <si>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</si>
  <si>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</si>
  <si>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</si>
  <si>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</si>
  <si>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</si>
  <si>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</si>
  <si>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</si>
  <si>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</si>
  <si>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</si>
  <si>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</si>
  <si>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</si>
  <si>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</si>
  <si>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</si>
  <si>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</si>
  <si>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</si>
  <si>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</si>
  <si>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</si>
  <si>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</si>
  <si>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</si>
  <si>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</si>
  <si>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</si>
  <si>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</si>
  <si>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</si>
  <si>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</si>
  <si>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</si>
  <si>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</si>
  <si>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</si>
  <si>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</si>
  <si>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</si>
  <si>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</si>
  <si>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</si>
  <si>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</si>
  <si>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</si>
  <si>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</si>
  <si>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</si>
  <si>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</si>
  <si>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</si>
  <si>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</si>
  <si>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</si>
  <si>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</si>
  <si>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</si>
  <si>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</si>
  <si>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</si>
  <si>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</si>
  <si>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</si>
  <si>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</si>
  <si>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</si>
  <si>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</si>
  <si>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</si>
  <si>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</si>
  <si>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</si>
  <si>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</si>
  <si>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</si>
  <si>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</si>
  <si>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</si>
  <si>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</si>
  <si>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</si>
  <si>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</si>
  <si>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</si>
  <si>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</si>
  <si>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</si>
  <si>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</si>
  <si>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</si>
  <si>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</si>
  <si>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</si>
  <si>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</si>
  <si>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</si>
  <si>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</si>
  <si>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</si>
  <si>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</si>
  <si>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</si>
  <si>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</si>
  <si>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</si>
  <si>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</si>
  <si>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</si>
  <si>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</si>
  <si>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</si>
  <si>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</si>
  <si>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</si>
  <si>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</si>
  <si>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</si>
  <si>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</si>
  <si>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</si>
  <si>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</si>
  <si>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</si>
  <si>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</si>
  <si>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</si>
  <si>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</si>
  <si>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</si>
  <si>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</si>
  <si>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</si>
  <si>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</si>
  <si>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</si>
  <si>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</si>
  <si>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</si>
  <si>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</si>
  <si>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</si>
  <si>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</si>
  <si>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</si>
  <si>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</si>
  <si>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</si>
  <si>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</si>
  <si>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</si>
  <si>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</si>
  <si>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</si>
  <si>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</si>
  <si>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</si>
  <si>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</si>
  <si>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</si>
  <si>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</si>
  <si>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</si>
  <si>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</si>
  <si>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</si>
  <si>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</si>
  <si>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</si>
  <si>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</si>
  <si>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</si>
  <si>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</si>
  <si>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</si>
  <si>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</si>
  <si>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</si>
  <si>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</si>
  <si>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</si>
  <si>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</si>
  <si>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</si>
  <si>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</si>
  <si>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</si>
  <si>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</si>
  <si>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</si>
  <si>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</si>
  <si>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</si>
  <si>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</si>
  <si>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</si>
  <si>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</si>
  <si>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</si>
  <si>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</si>
  <si>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</si>
  <si>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</si>
  <si>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</si>
  <si>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</si>
  <si>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</si>
  <si>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</si>
  <si>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</si>
  <si>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</si>
  <si>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</si>
  <si>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</si>
  <si>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</si>
  <si>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</si>
  <si>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</si>
  <si>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</si>
  <si>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</si>
  <si>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</si>
  <si>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</si>
  <si>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</si>
  <si>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</si>
  <si>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</si>
  <si>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</si>
  <si>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</si>
  <si>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</si>
  <si>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</si>
  <si>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</si>
  <si>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</si>
  <si>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</si>
  <si>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</si>
  <si>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</si>
  <si>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</si>
  <si>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</si>
  <si>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</si>
  <si>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</si>
  <si>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</si>
  <si>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</si>
  <si>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</si>
  <si>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</si>
  <si>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</si>
  <si>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</si>
  <si>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</si>
  <si>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</si>
  <si>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</si>
  <si>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</si>
  <si>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</si>
  <si>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</si>
  <si>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</si>
  <si>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</si>
  <si>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</si>
  <si>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</si>
  <si>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</si>
  <si>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</si>
  <si>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</si>
  <si>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</si>
  <si>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</si>
  <si>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</si>
  <si>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</si>
  <si>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</si>
  <si>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</si>
  <si>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</si>
  <si>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</si>
  <si>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</si>
  <si>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</si>
  <si>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</si>
  <si>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</si>
  <si>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</si>
  <si>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</si>
  <si>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</si>
  <si>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</si>
  <si>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</si>
  <si>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</si>
  <si>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</si>
  <si>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</si>
  <si>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</si>
  <si>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</si>
  <si>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</si>
  <si>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</si>
  <si>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</si>
  <si>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</si>
  <si>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</si>
  <si>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</si>
  <si>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</si>
  <si>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</si>
  <si>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</si>
  <si>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</si>
  <si>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</si>
  <si>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</si>
  <si>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</si>
  <si>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</si>
  <si>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</si>
  <si>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</si>
  <si>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</si>
  <si>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</si>
  <si>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</si>
  <si>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</si>
  <si>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</si>
  <si>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</si>
  <si>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</si>
  <si>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</si>
  <si>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</si>
  <si>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</si>
  <si>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</si>
  <si>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</si>
  <si>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</si>
  <si>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</si>
  <si>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</si>
  <si>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</si>
  <si>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</si>
  <si>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</si>
  <si>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</si>
  <si>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</si>
  <si>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</si>
  <si>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</si>
  <si>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</si>
  <si>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</si>
  <si>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</si>
  <si>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</si>
  <si>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</si>
  <si>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</si>
  <si>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</si>
  <si>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</si>
  <si>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</si>
  <si>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</si>
  <si>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</si>
  <si>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</si>
  <si>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</si>
  <si>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</si>
  <si>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</si>
  <si>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</si>
  <si>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</si>
  <si>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</si>
  <si>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</si>
  <si>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</si>
  <si>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</si>
  <si>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</si>
  <si>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</si>
  <si>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</si>
  <si>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</si>
  <si>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</si>
  <si>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</si>
  <si>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</si>
  <si>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</si>
  <si>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</si>
  <si>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</si>
  <si>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</si>
  <si>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</si>
  <si>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</si>
  <si>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</si>
  <si>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</si>
  <si>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</si>
  <si>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</si>
  <si>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</si>
  <si>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</si>
  <si>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</si>
  <si>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</si>
  <si>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</si>
  <si>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</si>
  <si>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</si>
  <si>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</si>
  <si>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</si>
  <si>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</si>
  <si>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</si>
  <si>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</si>
  <si>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</si>
  <si>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</si>
  <si>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</si>
  <si>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</si>
  <si>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</si>
  <si>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</si>
  <si>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</si>
  <si>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</si>
  <si>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</si>
  <si>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</si>
  <si>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</si>
  <si>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</si>
  <si>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</si>
  <si>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</si>
  <si>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</si>
  <si>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</si>
  <si>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</si>
  <si>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</si>
  <si>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</si>
  <si>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</si>
  <si>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</si>
  <si>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</si>
  <si>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</si>
  <si>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</si>
  <si>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</si>
  <si>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</si>
  <si>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</si>
  <si>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</si>
  <si>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</si>
  <si>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</si>
  <si>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</si>
  <si>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</si>
  <si>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</si>
  <si>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</si>
  <si>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</si>
  <si>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</si>
  <si>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</si>
  <si>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</si>
  <si>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</si>
  <si>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</si>
  <si>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</si>
  <si>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</si>
  <si>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</si>
  <si>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</si>
  <si>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</si>
  <si>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</si>
  <si>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</si>
  <si>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</si>
  <si>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</si>
  <si>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</si>
  <si>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</si>
  <si>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</si>
  <si>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</si>
  <si>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</si>
  <si>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</si>
  <si>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</si>
  <si>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</si>
  <si>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</si>
  <si>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</si>
  <si>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</si>
  <si>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</si>
  <si>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</si>
  <si>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</si>
  <si>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</si>
  <si>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</si>
  <si>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</si>
  <si>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</si>
  <si>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</si>
  <si>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</si>
  <si>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</si>
  <si>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</si>
  <si>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</si>
  <si>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</si>
  <si>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</si>
  <si>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</si>
  <si>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</si>
  <si>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</si>
  <si>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</si>
  <si>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</si>
  <si>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</si>
  <si>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</si>
  <si>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</si>
  <si>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</si>
  <si>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</si>
  <si>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</si>
  <si>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</si>
  <si>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</si>
  <si>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</si>
  <si>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</si>
  <si>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</si>
  <si>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</si>
  <si>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</si>
  <si>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</si>
  <si>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</si>
  <si>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</si>
  <si>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</si>
  <si>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</si>
  <si>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</si>
  <si>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</si>
  <si>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</si>
  <si>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</si>
  <si>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</si>
  <si>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</si>
  <si>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</si>
  <si>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</si>
  <si>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</si>
  <si>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</si>
  <si>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</si>
  <si>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</si>
  <si>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</si>
  <si>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</si>
  <si>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</si>
  <si>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</si>
  <si>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</si>
  <si>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</si>
  <si>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</si>
  <si>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</si>
  <si>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</si>
  <si>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</si>
  <si>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</si>
  <si>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</si>
  <si>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</si>
  <si>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</si>
  <si>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</si>
  <si>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</si>
  <si>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</si>
  <si>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</si>
  <si>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</si>
  <si>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</si>
  <si>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</si>
  <si>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</si>
  <si>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</si>
  <si>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</si>
  <si>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</si>
  <si>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</si>
  <si>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</si>
  <si>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</si>
  <si>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</si>
  <si>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</si>
  <si>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</si>
  <si>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</si>
  <si>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</si>
  <si>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</si>
  <si>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</si>
  <si>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</si>
  <si>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</si>
  <si>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</si>
  <si>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</si>
  <si>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</si>
  <si>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</si>
  <si>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</si>
  <si>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</si>
  <si>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</si>
  <si>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</si>
  <si>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</si>
  <si>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</si>
  <si>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</si>
  <si>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</si>
  <si>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</si>
  <si>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</si>
  <si>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</si>
  <si>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</si>
  <si>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</si>
  <si>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</si>
  <si>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70,32,1 45,33 60,24,2</t>
  </si>
  <si>
    <t>Местонахождение(адрес) 150054,г.Ярославль,ул.Чехова 15/95________________________________</t>
  </si>
  <si>
    <t>Вид деятельности эксплатация жил.фонда_________________________________</t>
  </si>
  <si>
    <t>Местонахождение(адрес) г.Ярославль,ул.Чехова 15/95_______________________________</t>
  </si>
  <si>
    <t>Вид деятельности эксплуатация жил.фонда________________________________</t>
  </si>
  <si>
    <t>Местонахождение(адрес) _г.Ярославдь,ул.Чехова 15/95_______________________________</t>
  </si>
  <si>
    <t>Вид деятельности эксплуатация жил.фонда_________________________________</t>
  </si>
  <si>
    <t>Вид деятельности эксплутация жил.фонда________________________________</t>
  </si>
  <si>
    <t>МУП Ярославльобщеж.</t>
  </si>
  <si>
    <t>ОАО Славнефть</t>
  </si>
  <si>
    <t>ФОАО Яртелекомсервис</t>
  </si>
  <si>
    <t>Бюджет</t>
  </si>
  <si>
    <t>Расчеты по оплате труда</t>
  </si>
  <si>
    <t>Расчеты с внебюдж.фондами</t>
  </si>
  <si>
    <t>Налоги в бюджет</t>
  </si>
  <si>
    <t>Местонахождение(адрес) 150054, г.Ярославль,ул.Чехова 15/95_______________________________</t>
  </si>
  <si>
    <t>Депоненты</t>
  </si>
  <si>
    <t>ООО Меж.рег."Сплав"</t>
  </si>
  <si>
    <t>МУП ДЕЗ Ленинского</t>
  </si>
  <si>
    <t>ООО Ком.ИнфоКом</t>
  </si>
  <si>
    <t>Охрана МВД</t>
  </si>
  <si>
    <t>ООО Арсенал</t>
  </si>
  <si>
    <t xml:space="preserve">               на 01января 2007 г.</t>
  </si>
  <si>
    <t>Мобил.системы</t>
  </si>
  <si>
    <t>ОАО 2ТГК-2"</t>
  </si>
  <si>
    <t>ООО "Шанс"</t>
  </si>
  <si>
    <t>ЗАО"Альфа Сеть"</t>
  </si>
  <si>
    <t>ЗАО " Альфа Сеть"</t>
  </si>
  <si>
    <t>Организация_ОАО " РЭУ № 23"</t>
  </si>
  <si>
    <t>Организация ОАО " РЭУ № 23" _____________________________________</t>
  </si>
  <si>
    <t>ИНН 7606064679</t>
  </si>
  <si>
    <t xml:space="preserve">               на 01 октября 2007 г.</t>
  </si>
  <si>
    <t>Организация__ОАО " РЭУ № 23"____________________________________</t>
  </si>
  <si>
    <t>ООО"Дакис Сервис</t>
  </si>
  <si>
    <t>Организация_ОАО " РЭУ № 23"_____________________________________</t>
  </si>
  <si>
    <t xml:space="preserve">               на 01января 2008г.</t>
  </si>
  <si>
    <t xml:space="preserve">70.32.1 </t>
  </si>
  <si>
    <t xml:space="preserve">70,32,1 </t>
  </si>
  <si>
    <t>70,32,1</t>
  </si>
  <si>
    <t>Организация_ОАО " РЭУ №23"_____________________________________</t>
  </si>
  <si>
    <t xml:space="preserve">               на 01января 2008 г.</t>
  </si>
  <si>
    <t>ООО ауд."Квента"</t>
  </si>
  <si>
    <t>ИП Ларичева</t>
  </si>
  <si>
    <t>ООО"Арсенал"</t>
  </si>
  <si>
    <t>ООО"УРИЯ ГИП"</t>
  </si>
  <si>
    <t>ООО "Квазар"</t>
  </si>
  <si>
    <t xml:space="preserve">               на 01 января__2008__г.</t>
  </si>
  <si>
    <t xml:space="preserve">  </t>
  </si>
  <si>
    <t xml:space="preserve">               на 01 января 2008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</si>
</sst>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8" fillId="4" borderId="8" xfId="0" applyFont="1" applyFill="1" applyBorder="1" applyAlignment="1" applyProtection="1">
      <alignment/>
      <protection/>
    </xf>
    <xf numFmtId="0" fontId="8" fillId="4" borderId="9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Continuous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14" xfId="0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/>
      <protection/>
    </xf>
    <xf numFmtId="0" fontId="8" fillId="4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14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4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0" fillId="3" borderId="8" xfId="0" applyFill="1" applyBorder="1" applyAlignment="1" applyProtection="1">
      <alignment horizontal="left"/>
      <protection/>
    </xf>
    <xf numFmtId="0" fontId="0" fillId="3" borderId="15" xfId="0" applyFill="1" applyBorder="1" applyAlignment="1" applyProtection="1">
      <alignment horizontal="center"/>
      <protection/>
    </xf>
    <xf numFmtId="0" fontId="0" fillId="3" borderId="9" xfId="0" applyFill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8" fillId="4" borderId="20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21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4" borderId="9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3" borderId="22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center" wrapText="1"/>
      <protection/>
    </xf>
    <xf numFmtId="0" fontId="0" fillId="0" borderId="24" xfId="0" applyFont="1" applyBorder="1" applyAlignment="1" applyProtection="1">
      <alignment horizontal="left"/>
      <protection/>
    </xf>
    <xf numFmtId="0" fontId="11" fillId="0" borderId="25" xfId="0" applyFont="1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left" vertical="center" wrapText="1"/>
      <protection/>
    </xf>
    <xf numFmtId="0" fontId="0" fillId="3" borderId="28" xfId="0" applyFill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8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wrapText="1"/>
      <protection/>
    </xf>
    <xf numFmtId="0" fontId="1" fillId="3" borderId="29" xfId="0" applyFont="1" applyFill="1" applyBorder="1" applyAlignment="1" applyProtection="1">
      <alignment wrapText="1"/>
      <protection/>
    </xf>
    <xf numFmtId="0" fontId="0" fillId="0" borderId="28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0" fillId="3" borderId="28" xfId="0" applyFont="1" applyFill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/>
      <protection locked="0"/>
    </xf>
    <xf numFmtId="0" fontId="12" fillId="0" borderId="34" xfId="0" applyFont="1" applyBorder="1" applyAlignment="1" applyProtection="1">
      <alignment/>
      <protection/>
    </xf>
    <xf numFmtId="0" fontId="0" fillId="0" borderId="32" xfId="0" applyBorder="1" applyAlignment="1">
      <alignment/>
    </xf>
    <xf numFmtId="0" fontId="1" fillId="0" borderId="29" xfId="0" applyFont="1" applyBorder="1" applyAlignment="1">
      <alignment/>
    </xf>
    <xf numFmtId="0" fontId="12" fillId="0" borderId="29" xfId="0" applyFont="1" applyBorder="1" applyAlignment="1" applyProtection="1">
      <alignment/>
      <protection/>
    </xf>
    <xf numFmtId="0" fontId="0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0" fillId="0" borderId="29" xfId="0" applyFont="1" applyBorder="1" applyAlignment="1">
      <alignment horizontal="left" wrapText="1"/>
    </xf>
    <xf numFmtId="0" fontId="12" fillId="3" borderId="29" xfId="0" applyFont="1" applyFill="1" applyBorder="1" applyAlignment="1">
      <alignment wrapText="1"/>
    </xf>
    <xf numFmtId="0" fontId="0" fillId="0" borderId="29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1" fillId="0" borderId="35" xfId="0" applyFont="1" applyBorder="1" applyAlignment="1">
      <alignment/>
    </xf>
    <xf numFmtId="0" fontId="1" fillId="0" borderId="36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wrapText="1"/>
      <protection/>
    </xf>
    <xf numFmtId="0" fontId="5" fillId="0" borderId="33" xfId="0" applyFont="1" applyBorder="1" applyAlignment="1" applyProtection="1">
      <alignment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/>
      <protection locked="0"/>
    </xf>
    <xf numFmtId="0" fontId="0" fillId="3" borderId="28" xfId="0" applyFill="1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3" borderId="29" xfId="0" applyFont="1" applyFill="1" applyBorder="1" applyAlignment="1">
      <alignment wrapText="1"/>
    </xf>
    <xf numFmtId="0" fontId="0" fillId="0" borderId="1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Continuous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2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2" xfId="0" applyFont="1" applyFill="1" applyBorder="1" applyAlignment="1" applyProtection="1">
      <alignment horizontal="center" wrapText="1"/>
      <protection/>
    </xf>
    <xf numFmtId="0" fontId="1" fillId="0" borderId="33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9" xfId="0" applyFont="1" applyFill="1" applyBorder="1" applyAlignment="1" applyProtection="1">
      <alignment wrapText="1"/>
      <protection/>
    </xf>
    <xf numFmtId="0" fontId="1" fillId="0" borderId="35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8" xfId="0" applyFont="1" applyFill="1" applyBorder="1" applyAlignment="1" applyProtection="1">
      <alignment horizontal="center" wrapText="1"/>
      <protection/>
    </xf>
    <xf numFmtId="0" fontId="0" fillId="0" borderId="28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1" fillId="0" borderId="38" xfId="0" applyFont="1" applyFill="1" applyBorder="1" applyAlignment="1" applyProtection="1">
      <alignment horizontal="centerContinuous" wrapText="1"/>
      <protection/>
    </xf>
    <xf numFmtId="0" fontId="1" fillId="0" borderId="39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3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42" xfId="0" applyFont="1" applyBorder="1" applyAlignment="1" applyProtection="1">
      <alignment/>
      <protection locked="0"/>
    </xf>
    <xf numFmtId="0" fontId="6" fillId="0" borderId="17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40" xfId="0" applyNumberFormat="1" applyFont="1" applyBorder="1" applyAlignment="1" applyProtection="1">
      <alignment horizontal="center"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42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1" xfId="0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 horizontal="center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4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  <xf numFmtId="0" fontId="0" fillId="0" borderId="44" xfId="0" applyBorder="1" applyAlignment="1" applyProtection="1">
      <alignment wrapText="1"/>
      <protection/>
    </xf>
    <xf numFmtId="0" fontId="0" fillId="0" borderId="44" xfId="0" applyBorder="1" applyAlignment="1" applyProtection="1">
      <alignment horizontal="center" wrapText="1"/>
      <protection/>
    </xf>
    <xf numFmtId="0" fontId="0" fillId="0" borderId="29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4" xfId="0" applyBorder="1" applyAlignment="1" applyProtection="1">
      <alignment wrapText="1"/>
      <protection locked="0"/>
    </xf>
    <xf numFmtId="0" fontId="0" fillId="0" borderId="45" xfId="0" applyBorder="1" applyAlignment="1" applyProtection="1">
      <alignment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0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49" fontId="0" fillId="0" borderId="40" xfId="0" applyNumberFormat="1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/>
      <protection/>
    </xf>
    <xf numFmtId="0" fontId="0" fillId="0" borderId="42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43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2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2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2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25" fillId="0" borderId="30" xfId="0" applyNumberFormat="1" applyFont="1" applyBorder="1" applyAlignment="1" applyProtection="1">
      <alignment horizontal="right"/>
      <protection/>
    </xf>
    <xf numFmtId="49" fontId="0" fillId="0" borderId="22" xfId="0" applyNumberFormat="1" applyFont="1" applyBorder="1" applyAlignment="1" applyProtection="1">
      <alignment horizontal="right" vertical="center"/>
      <protection/>
    </xf>
    <xf numFmtId="49" fontId="0" fillId="0" borderId="36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30" xfId="0" applyNumberFormat="1" applyFont="1" applyBorder="1" applyAlignment="1" applyProtection="1">
      <alignment horizontal="right"/>
      <protection/>
    </xf>
    <xf numFmtId="0" fontId="1" fillId="0" borderId="29" xfId="0" applyFont="1" applyFill="1" applyBorder="1" applyAlignment="1" applyProtection="1">
      <alignment wrapText="1"/>
      <protection locked="0"/>
    </xf>
    <xf numFmtId="0" fontId="1" fillId="5" borderId="35" xfId="0" applyFont="1" applyFill="1" applyBorder="1" applyAlignment="1" applyProtection="1">
      <alignment horizontal="right" wrapText="1"/>
      <protection/>
    </xf>
    <xf numFmtId="49" fontId="0" fillId="5" borderId="1" xfId="0" applyNumberFormat="1" applyFont="1" applyFill="1" applyBorder="1" applyAlignment="1" applyProtection="1">
      <alignment horizontal="right"/>
      <protection/>
    </xf>
    <xf numFmtId="0" fontId="0" fillId="5" borderId="30" xfId="0" applyFill="1" applyBorder="1" applyAlignment="1" applyProtection="1">
      <alignment/>
      <protection/>
    </xf>
    <xf numFmtId="0" fontId="26" fillId="6" borderId="1" xfId="0" applyFont="1" applyFill="1" applyBorder="1" applyAlignment="1">
      <alignment/>
    </xf>
    <xf numFmtId="0" fontId="27" fillId="6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4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26" fillId="6" borderId="29" xfId="0" applyFont="1" applyFill="1" applyBorder="1" applyAlignment="1">
      <alignment/>
    </xf>
    <xf numFmtId="0" fontId="27" fillId="6" borderId="28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7" fillId="0" borderId="28" xfId="0" applyFont="1" applyBorder="1" applyAlignment="1">
      <alignment/>
    </xf>
    <xf numFmtId="0" fontId="0" fillId="0" borderId="29" xfId="0" applyFill="1" applyBorder="1" applyAlignment="1">
      <alignment horizontal="center"/>
    </xf>
    <xf numFmtId="0" fontId="7" fillId="0" borderId="28" xfId="0" applyFont="1" applyFill="1" applyBorder="1" applyAlignment="1">
      <alignment/>
    </xf>
    <xf numFmtId="0" fontId="0" fillId="0" borderId="29" xfId="0" applyFill="1" applyBorder="1" applyAlignment="1">
      <alignment horizontal="left" wrapText="1"/>
    </xf>
    <xf numFmtId="0" fontId="17" fillId="0" borderId="29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35" xfId="0" applyFill="1" applyBorder="1" applyAlignment="1">
      <alignment horizontal="left" vertical="center" wrapText="1"/>
    </xf>
    <xf numFmtId="16" fontId="0" fillId="0" borderId="30" xfId="0" applyNumberFormat="1" applyBorder="1" applyAlignment="1">
      <alignment horizontal="center" vertical="center"/>
    </xf>
    <xf numFmtId="0" fontId="0" fillId="0" borderId="30" xfId="0" applyFill="1" applyBorder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1" fillId="5" borderId="1" xfId="0" applyFont="1" applyFill="1" applyBorder="1" applyAlignment="1" applyProtection="1">
      <alignment horizontal="center"/>
      <protection/>
    </xf>
    <xf numFmtId="0" fontId="0" fillId="5" borderId="28" xfId="0" applyFill="1" applyBorder="1" applyAlignment="1" applyProtection="1">
      <alignment/>
      <protection/>
    </xf>
    <xf numFmtId="0" fontId="0" fillId="5" borderId="28" xfId="0" applyNumberForma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7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2" xfId="0" applyFont="1" applyBorder="1" applyAlignment="1" applyProtection="1">
      <alignment horizontal="center" vertical="center" textRotation="90" wrapText="1"/>
      <protection/>
    </xf>
    <xf numFmtId="0" fontId="6" fillId="0" borderId="15" xfId="0" applyFont="1" applyBorder="1" applyAlignment="1" applyProtection="1">
      <alignment horizontal="center" vertical="center" textRotation="90" wrapText="1"/>
      <protection/>
    </xf>
    <xf numFmtId="9" fontId="6" fillId="0" borderId="12" xfId="17" applyFont="1" applyBorder="1" applyAlignment="1" applyProtection="1">
      <alignment horizontal="center" vertical="center" textRotation="90" wrapText="1"/>
      <protection/>
    </xf>
    <xf numFmtId="9" fontId="6" fillId="0" borderId="15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4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2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3" xfId="0" applyNumberFormat="1" applyBorder="1" applyAlignment="1" applyProtection="1">
      <alignment horizontal="center" vertical="center" wrapText="1"/>
      <protection/>
    </xf>
    <xf numFmtId="0" fontId="0" fillId="0" borderId="28" xfId="0" applyNumberForma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wrapText="1"/>
      <protection/>
    </xf>
    <xf numFmtId="0" fontId="0" fillId="0" borderId="50" xfId="0" applyBorder="1" applyAlignment="1" applyProtection="1">
      <alignment horizontal="center" wrapText="1"/>
      <protection/>
    </xf>
    <xf numFmtId="0" fontId="0" fillId="0" borderId="3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50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workbookViewId="0" topLeftCell="A56">
      <selection activeCell="D76" sqref="D76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53"/>
      <c r="D1" s="254" t="s">
        <v>447</v>
      </c>
    </row>
    <row r="2" spans="3:4" ht="12.75">
      <c r="C2" s="452" t="s">
        <v>448</v>
      </c>
      <c r="D2" s="452"/>
    </row>
    <row r="3" spans="1:4" ht="12.75">
      <c r="A3" s="250"/>
      <c r="C3" s="452" t="s">
        <v>452</v>
      </c>
      <c r="D3" s="452"/>
    </row>
    <row r="4" spans="1:4" ht="12.75">
      <c r="A4" s="255" t="s">
        <v>449</v>
      </c>
      <c r="C4" s="252"/>
      <c r="D4" s="252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721</v>
      </c>
      <c r="B6" s="256" t="s">
        <v>453</v>
      </c>
      <c r="C6" s="256"/>
      <c r="D6" s="259" t="s">
        <v>450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714</v>
      </c>
      <c r="B8" s="256" t="s">
        <v>73</v>
      </c>
      <c r="C8" s="256"/>
      <c r="D8" s="261">
        <v>47152993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7606064679</v>
      </c>
    </row>
    <row r="11" spans="1:4" ht="12.75">
      <c r="A11" s="256" t="s">
        <v>692</v>
      </c>
      <c r="B11" s="256" t="s">
        <v>78</v>
      </c>
      <c r="C11" s="256"/>
      <c r="D11" s="261" t="s">
        <v>722</v>
      </c>
    </row>
    <row r="12" spans="1:4" ht="12.75">
      <c r="A12" s="256" t="s">
        <v>79</v>
      </c>
      <c r="B12" s="256" t="s">
        <v>451</v>
      </c>
      <c r="C12" s="256"/>
      <c r="D12" s="261">
        <v>47</v>
      </c>
    </row>
    <row r="13" spans="1:4" ht="12.75">
      <c r="A13" s="256" t="s">
        <v>80</v>
      </c>
      <c r="B13" s="256"/>
      <c r="C13" s="256"/>
      <c r="D13" s="263">
        <v>14</v>
      </c>
    </row>
    <row r="14" spans="1:4" ht="13.5" thickBot="1">
      <c r="A14" s="256" t="s">
        <v>81</v>
      </c>
      <c r="B14" s="256" t="s">
        <v>82</v>
      </c>
      <c r="C14" s="256"/>
      <c r="D14" s="264" t="s">
        <v>83</v>
      </c>
    </row>
    <row r="15" spans="1:4" ht="12.75">
      <c r="A15" s="256" t="s">
        <v>701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2.75">
      <c r="A19" s="251"/>
      <c r="B19" s="251"/>
      <c r="C19" s="251"/>
      <c r="D19" s="251"/>
    </row>
    <row r="21" spans="1:4" s="184" customFormat="1" ht="36">
      <c r="A21" s="188" t="s">
        <v>88</v>
      </c>
      <c r="B21" s="185" t="s">
        <v>89</v>
      </c>
      <c r="C21" s="185" t="s">
        <v>90</v>
      </c>
      <c r="D21" s="185" t="s">
        <v>91</v>
      </c>
    </row>
    <row r="22" spans="1:4" ht="25.5">
      <c r="A22" s="178" t="s">
        <v>92</v>
      </c>
      <c r="B22" s="179">
        <v>110</v>
      </c>
      <c r="C22" s="12"/>
      <c r="D22" s="12"/>
    </row>
    <row r="23" spans="1:4" ht="12.75">
      <c r="A23" s="178" t="s">
        <v>93</v>
      </c>
      <c r="B23" s="179">
        <v>120</v>
      </c>
      <c r="C23" s="12">
        <v>2941</v>
      </c>
      <c r="D23" s="12">
        <v>2203</v>
      </c>
    </row>
    <row r="24" spans="1:4" ht="12.75">
      <c r="A24" s="178" t="s">
        <v>94</v>
      </c>
      <c r="B24" s="179">
        <v>130</v>
      </c>
      <c r="C24" s="12"/>
      <c r="D24" s="12"/>
    </row>
    <row r="25" spans="1:4" ht="12.75">
      <c r="A25" s="178" t="s">
        <v>95</v>
      </c>
      <c r="B25" s="179">
        <v>135</v>
      </c>
      <c r="C25" s="12"/>
      <c r="D25" s="12"/>
    </row>
    <row r="26" spans="1:4" ht="12.75">
      <c r="A26" s="178" t="s">
        <v>96</v>
      </c>
      <c r="B26" s="179">
        <v>140</v>
      </c>
      <c r="C26" s="12"/>
      <c r="D26" s="12"/>
    </row>
    <row r="27" spans="1:4" ht="12.75">
      <c r="A27" s="178" t="s">
        <v>97</v>
      </c>
      <c r="B27" s="179">
        <v>145</v>
      </c>
      <c r="C27" s="12">
        <v>2</v>
      </c>
      <c r="D27" s="12">
        <v>2</v>
      </c>
    </row>
    <row r="28" spans="1:4" ht="12.75">
      <c r="A28" s="178" t="s">
        <v>98</v>
      </c>
      <c r="B28" s="179">
        <v>150</v>
      </c>
      <c r="C28" s="12"/>
      <c r="D28" s="12"/>
    </row>
    <row r="29" spans="1:4" ht="12.75">
      <c r="A29" s="180" t="s">
        <v>99</v>
      </c>
      <c r="B29" s="177">
        <v>190</v>
      </c>
      <c r="C29" s="18">
        <f>SUM(C22:C28)</f>
        <v>2943</v>
      </c>
      <c r="D29" s="18">
        <f>SUM(D22:D28)</f>
        <v>2205</v>
      </c>
    </row>
    <row r="30" spans="1:4" ht="25.5">
      <c r="A30" s="176" t="s">
        <v>100</v>
      </c>
      <c r="B30" s="177">
        <v>210</v>
      </c>
      <c r="C30" s="18">
        <f>SUM(C31:C37)</f>
        <v>1311</v>
      </c>
      <c r="D30" s="18">
        <f>SUM(D31:D37)</f>
        <v>1173</v>
      </c>
    </row>
    <row r="31" spans="1:4" ht="12.75">
      <c r="A31" s="175" t="s">
        <v>101</v>
      </c>
      <c r="B31" s="117">
        <v>211</v>
      </c>
      <c r="C31" s="13">
        <v>1258</v>
      </c>
      <c r="D31" s="13">
        <v>1132</v>
      </c>
    </row>
    <row r="32" spans="1:4" ht="12.75">
      <c r="A32" s="175" t="s">
        <v>102</v>
      </c>
      <c r="B32" s="117">
        <v>212</v>
      </c>
      <c r="C32" s="13"/>
      <c r="D32" s="13"/>
    </row>
    <row r="33" spans="1:4" ht="12.75">
      <c r="A33" s="175" t="s">
        <v>103</v>
      </c>
      <c r="B33" s="117">
        <v>213</v>
      </c>
      <c r="C33" s="13"/>
      <c r="D33" s="13"/>
    </row>
    <row r="34" spans="1:4" ht="12.75">
      <c r="A34" s="175" t="s">
        <v>104</v>
      </c>
      <c r="B34" s="117">
        <v>214</v>
      </c>
      <c r="C34" s="13"/>
      <c r="D34" s="13"/>
    </row>
    <row r="35" spans="1:4" ht="12.75">
      <c r="A35" s="175" t="s">
        <v>105</v>
      </c>
      <c r="B35" s="117">
        <v>215</v>
      </c>
      <c r="C35" s="13"/>
      <c r="D35" s="13"/>
    </row>
    <row r="36" spans="1:4" ht="12.75">
      <c r="A36" s="175" t="s">
        <v>106</v>
      </c>
      <c r="B36" s="117">
        <v>216</v>
      </c>
      <c r="C36" s="13">
        <v>53</v>
      </c>
      <c r="D36" s="13">
        <v>41</v>
      </c>
    </row>
    <row r="37" spans="1:4" ht="12.75">
      <c r="A37" s="175" t="s">
        <v>107</v>
      </c>
      <c r="B37" s="117">
        <v>217</v>
      </c>
      <c r="C37" s="13"/>
      <c r="D37" s="13"/>
    </row>
    <row r="38" spans="1:4" ht="12.75">
      <c r="A38" s="178" t="s">
        <v>108</v>
      </c>
      <c r="B38" s="179">
        <v>220</v>
      </c>
      <c r="C38" s="12">
        <v>7</v>
      </c>
      <c r="D38" s="12">
        <v>1</v>
      </c>
    </row>
    <row r="39" spans="1:4" ht="25.5">
      <c r="A39" s="178" t="s">
        <v>109</v>
      </c>
      <c r="B39" s="179">
        <v>230</v>
      </c>
      <c r="C39" s="12"/>
      <c r="D39" s="12"/>
    </row>
    <row r="40" spans="1:4" ht="12.75">
      <c r="A40" s="175" t="s">
        <v>110</v>
      </c>
      <c r="B40" s="117">
        <v>231</v>
      </c>
      <c r="C40" s="13"/>
      <c r="D40" s="13"/>
    </row>
    <row r="41" spans="1:4" ht="25.5">
      <c r="A41" s="178" t="s">
        <v>111</v>
      </c>
      <c r="B41" s="179">
        <v>240</v>
      </c>
      <c r="C41" s="12">
        <v>7553</v>
      </c>
      <c r="D41" s="12">
        <v>6771</v>
      </c>
    </row>
    <row r="42" spans="1:4" ht="12.75">
      <c r="A42" s="175" t="s">
        <v>112</v>
      </c>
      <c r="B42" s="117">
        <v>241</v>
      </c>
      <c r="C42" s="13">
        <v>7162</v>
      </c>
      <c r="D42" s="13">
        <v>5747</v>
      </c>
    </row>
    <row r="43" spans="1:4" ht="12.75">
      <c r="A43" s="175" t="s">
        <v>113</v>
      </c>
      <c r="B43" s="117"/>
      <c r="C43" s="13"/>
      <c r="D43" s="13"/>
    </row>
    <row r="44" spans="1:4" ht="12.75">
      <c r="A44" s="178" t="s">
        <v>114</v>
      </c>
      <c r="B44" s="179">
        <v>250</v>
      </c>
      <c r="C44" s="12"/>
      <c r="D44" s="12"/>
    </row>
    <row r="45" spans="1:4" ht="12.75">
      <c r="A45" s="178" t="s">
        <v>115</v>
      </c>
      <c r="B45" s="179">
        <v>260</v>
      </c>
      <c r="C45" s="12">
        <v>683</v>
      </c>
      <c r="D45" s="12">
        <v>2068</v>
      </c>
    </row>
    <row r="46" spans="1:4" ht="12.75">
      <c r="A46" s="178" t="s">
        <v>116</v>
      </c>
      <c r="B46" s="179">
        <v>270</v>
      </c>
      <c r="C46" s="12"/>
      <c r="D46" s="12"/>
    </row>
    <row r="47" spans="1:4" ht="12.75">
      <c r="A47" s="180" t="s">
        <v>117</v>
      </c>
      <c r="B47" s="177">
        <v>290</v>
      </c>
      <c r="C47" s="18">
        <f>C30+C38+C39+C41+C44+C45+C46</f>
        <v>9554</v>
      </c>
      <c r="D47" s="18">
        <f>D30+D38+D39+D41+D44+D45+D46</f>
        <v>10013</v>
      </c>
    </row>
    <row r="48" spans="1:4" ht="15">
      <c r="A48" s="181" t="s">
        <v>118</v>
      </c>
      <c r="B48" s="177">
        <v>300</v>
      </c>
      <c r="C48" s="18">
        <f>SUM(C29+C47)</f>
        <v>12497</v>
      </c>
      <c r="D48" s="18">
        <f>SUM(D29+D47)</f>
        <v>12218</v>
      </c>
    </row>
    <row r="49" spans="1:4" ht="12.75">
      <c r="A49" s="178"/>
      <c r="B49" s="179"/>
      <c r="C49" s="12"/>
      <c r="D49" s="12"/>
    </row>
    <row r="50" spans="1:4" ht="12.75">
      <c r="A50" s="116" t="s">
        <v>119</v>
      </c>
      <c r="B50" s="117"/>
      <c r="C50" s="13" t="s">
        <v>120</v>
      </c>
      <c r="D50" s="13" t="s">
        <v>121</v>
      </c>
    </row>
    <row r="51" spans="1:4" ht="12.75">
      <c r="A51" s="182" t="s">
        <v>122</v>
      </c>
      <c r="B51" s="177"/>
      <c r="C51" s="18"/>
      <c r="D51" s="18"/>
    </row>
    <row r="52" spans="1:4" ht="12.75">
      <c r="A52" s="175" t="s">
        <v>123</v>
      </c>
      <c r="B52" s="117">
        <v>410</v>
      </c>
      <c r="C52" s="13">
        <v>967</v>
      </c>
      <c r="D52" s="13">
        <v>6710</v>
      </c>
    </row>
    <row r="53" spans="1:4" ht="12.75">
      <c r="A53" s="175" t="s">
        <v>124</v>
      </c>
      <c r="B53" s="117">
        <v>411</v>
      </c>
      <c r="C53" s="13"/>
      <c r="D53" s="13"/>
    </row>
    <row r="54" spans="1:4" ht="12.75">
      <c r="A54" s="175" t="s">
        <v>125</v>
      </c>
      <c r="B54" s="117">
        <v>420</v>
      </c>
      <c r="C54" s="13">
        <v>1899</v>
      </c>
      <c r="D54" s="13"/>
    </row>
    <row r="55" spans="1:4" ht="12.75">
      <c r="A55" s="176" t="s">
        <v>126</v>
      </c>
      <c r="B55" s="177">
        <v>430</v>
      </c>
      <c r="C55" s="18">
        <f>SUM(C56+C57)</f>
        <v>0</v>
      </c>
      <c r="D55" s="18">
        <f>SUM(D56+D57)</f>
        <v>0</v>
      </c>
    </row>
    <row r="56" spans="1:4" ht="25.5">
      <c r="A56" s="175" t="s">
        <v>127</v>
      </c>
      <c r="B56" s="117">
        <v>431</v>
      </c>
      <c r="C56" s="13"/>
      <c r="D56" s="13"/>
    </row>
    <row r="57" spans="1:4" ht="25.5">
      <c r="A57" s="175" t="s">
        <v>128</v>
      </c>
      <c r="B57" s="117">
        <v>432</v>
      </c>
      <c r="C57" s="13"/>
      <c r="D57" s="13"/>
    </row>
    <row r="58" spans="1:4" ht="12.75">
      <c r="A58" s="175" t="s">
        <v>129</v>
      </c>
      <c r="B58" s="117">
        <v>470</v>
      </c>
      <c r="C58" s="239">
        <v>3697</v>
      </c>
      <c r="D58" s="13">
        <v>-125</v>
      </c>
    </row>
    <row r="59" spans="1:4" ht="12.75">
      <c r="A59" s="180" t="s">
        <v>131</v>
      </c>
      <c r="B59" s="177">
        <v>490</v>
      </c>
      <c r="C59" s="18">
        <f>SUM(C52+C54+C55+C58)</f>
        <v>6563</v>
      </c>
      <c r="D59" s="18">
        <f>SUM(D52+D54+D55+D58)</f>
        <v>6585</v>
      </c>
    </row>
    <row r="60" spans="1:4" ht="25.5">
      <c r="A60" s="209" t="s">
        <v>132</v>
      </c>
      <c r="B60" s="179">
        <v>510</v>
      </c>
      <c r="C60" s="12"/>
      <c r="D60" s="12"/>
    </row>
    <row r="61" spans="1:4" ht="12.75">
      <c r="A61" s="175" t="s">
        <v>133</v>
      </c>
      <c r="B61" s="117">
        <v>515</v>
      </c>
      <c r="C61" s="13"/>
      <c r="D61" s="13"/>
    </row>
    <row r="62" spans="1:4" ht="12.75">
      <c r="A62" s="175" t="s">
        <v>134</v>
      </c>
      <c r="B62" s="117">
        <v>520</v>
      </c>
      <c r="C62" s="13"/>
      <c r="D62" s="13"/>
    </row>
    <row r="63" spans="1:4" ht="12.75">
      <c r="A63" s="180" t="s">
        <v>135</v>
      </c>
      <c r="B63" s="177">
        <v>590</v>
      </c>
      <c r="C63" s="18">
        <f>SUM(C60+C61+C62)</f>
        <v>0</v>
      </c>
      <c r="D63" s="18">
        <f>SUM(D60+D61+D62)</f>
        <v>0</v>
      </c>
    </row>
    <row r="64" spans="1:4" ht="25.5">
      <c r="A64" s="178" t="s">
        <v>136</v>
      </c>
      <c r="B64" s="179">
        <v>610</v>
      </c>
      <c r="C64" s="12"/>
      <c r="D64" s="12"/>
    </row>
    <row r="65" spans="1:4" ht="12.75">
      <c r="A65" s="176" t="s">
        <v>137</v>
      </c>
      <c r="B65" s="177">
        <v>620</v>
      </c>
      <c r="C65" s="18">
        <f>SUM(C66:C70)</f>
        <v>5934</v>
      </c>
      <c r="D65" s="18">
        <f>SUM(D66:D70)</f>
        <v>5633</v>
      </c>
    </row>
    <row r="66" spans="1:4" ht="12.75">
      <c r="A66" s="175" t="s">
        <v>138</v>
      </c>
      <c r="B66" s="117">
        <v>621</v>
      </c>
      <c r="C66" s="13">
        <v>1978</v>
      </c>
      <c r="D66" s="13">
        <v>4255</v>
      </c>
    </row>
    <row r="67" spans="1:4" ht="12.75">
      <c r="A67" s="175" t="s">
        <v>139</v>
      </c>
      <c r="B67" s="117">
        <v>622</v>
      </c>
      <c r="C67" s="13">
        <v>2141</v>
      </c>
      <c r="D67" s="13">
        <v>602</v>
      </c>
    </row>
    <row r="68" spans="1:4" ht="25.5">
      <c r="A68" s="175" t="s">
        <v>140</v>
      </c>
      <c r="B68" s="117">
        <v>623</v>
      </c>
      <c r="C68" s="13">
        <v>466</v>
      </c>
      <c r="D68" s="13">
        <v>60</v>
      </c>
    </row>
    <row r="69" spans="1:4" ht="12.75">
      <c r="A69" s="175" t="s">
        <v>141</v>
      </c>
      <c r="B69" s="117">
        <v>624</v>
      </c>
      <c r="C69" s="13">
        <v>1213</v>
      </c>
      <c r="D69" s="13">
        <v>397</v>
      </c>
    </row>
    <row r="70" spans="1:4" ht="12.75">
      <c r="A70" s="175" t="s">
        <v>142</v>
      </c>
      <c r="B70" s="117">
        <v>625</v>
      </c>
      <c r="C70" s="13">
        <v>136</v>
      </c>
      <c r="D70" s="13">
        <v>319</v>
      </c>
    </row>
    <row r="71" spans="1:4" ht="12.75">
      <c r="A71" s="175" t="s">
        <v>143</v>
      </c>
      <c r="B71" s="117">
        <v>630</v>
      </c>
      <c r="C71" s="13"/>
      <c r="D71" s="13"/>
    </row>
    <row r="72" spans="1:4" ht="12.75">
      <c r="A72" s="175" t="s">
        <v>144</v>
      </c>
      <c r="B72" s="117">
        <v>640</v>
      </c>
      <c r="C72" s="13"/>
      <c r="D72" s="13"/>
    </row>
    <row r="73" spans="1:4" ht="12.75">
      <c r="A73" s="175" t="s">
        <v>145</v>
      </c>
      <c r="B73" s="117">
        <v>650</v>
      </c>
      <c r="C73" s="13"/>
      <c r="D73" s="13"/>
    </row>
    <row r="74" spans="1:4" ht="12.75">
      <c r="A74" s="175" t="s">
        <v>146</v>
      </c>
      <c r="B74" s="117">
        <v>660</v>
      </c>
      <c r="C74" s="13"/>
      <c r="D74" s="13"/>
    </row>
    <row r="75" spans="1:4" ht="12.75">
      <c r="A75" s="180" t="s">
        <v>147</v>
      </c>
      <c r="B75" s="177">
        <v>690</v>
      </c>
      <c r="C75" s="18">
        <f>SUM(C64+C65+C71+C72+C73+C74)</f>
        <v>5934</v>
      </c>
      <c r="D75" s="18">
        <f>SUM(D64+D65+D71+D72+D73+D74)</f>
        <v>5633</v>
      </c>
    </row>
    <row r="76" spans="1:4" ht="12.75">
      <c r="A76" s="180" t="s">
        <v>148</v>
      </c>
      <c r="B76" s="177">
        <v>700</v>
      </c>
      <c r="C76" s="18">
        <f>SUM(C59+C63+C75)</f>
        <v>12497</v>
      </c>
      <c r="D76" s="18">
        <f>SUM(D59+D63+D75)</f>
        <v>12218</v>
      </c>
    </row>
    <row r="77" spans="3:4" ht="12.75">
      <c r="C77" s="10"/>
      <c r="D77" s="10"/>
    </row>
    <row r="78" spans="1:5" ht="12.75">
      <c r="A78" s="112" t="s">
        <v>149</v>
      </c>
      <c r="B78" s="20"/>
      <c r="C78" s="241"/>
      <c r="D78" s="241"/>
      <c r="E78" s="20"/>
    </row>
    <row r="79" spans="1:5" ht="36">
      <c r="A79" s="15"/>
      <c r="B79" s="99"/>
      <c r="C79" s="242" t="s">
        <v>150</v>
      </c>
      <c r="D79" s="242" t="s">
        <v>151</v>
      </c>
      <c r="E79" s="20"/>
    </row>
    <row r="80" spans="1:5" ht="12.75">
      <c r="A80" s="175" t="s">
        <v>152</v>
      </c>
      <c r="B80" s="17">
        <v>910</v>
      </c>
      <c r="C80" s="13"/>
      <c r="D80" s="13"/>
      <c r="E80" s="20"/>
    </row>
    <row r="81" spans="1:5" ht="12.75">
      <c r="A81" s="175" t="s">
        <v>153</v>
      </c>
      <c r="B81" s="17">
        <v>911</v>
      </c>
      <c r="C81" s="13"/>
      <c r="D81" s="13"/>
      <c r="E81" s="20"/>
    </row>
    <row r="82" spans="1:5" ht="25.5">
      <c r="A82" s="175" t="s">
        <v>154</v>
      </c>
      <c r="B82" s="17">
        <v>920</v>
      </c>
      <c r="C82" s="13"/>
      <c r="D82" s="13"/>
      <c r="E82" s="20"/>
    </row>
    <row r="83" spans="1:5" ht="12.75">
      <c r="A83" s="175" t="s">
        <v>155</v>
      </c>
      <c r="B83" s="17">
        <v>930</v>
      </c>
      <c r="C83" s="13"/>
      <c r="D83" s="13"/>
      <c r="E83" s="20"/>
    </row>
    <row r="84" spans="1:5" ht="25.5">
      <c r="A84" s="175" t="s">
        <v>156</v>
      </c>
      <c r="B84" s="17">
        <v>940</v>
      </c>
      <c r="C84" s="13"/>
      <c r="D84" s="13"/>
      <c r="E84" s="20"/>
    </row>
    <row r="85" spans="1:5" ht="12.75">
      <c r="A85" s="175" t="s">
        <v>157</v>
      </c>
      <c r="B85" s="17">
        <v>950</v>
      </c>
      <c r="C85" s="13"/>
      <c r="D85" s="13"/>
      <c r="E85" s="20"/>
    </row>
    <row r="86" spans="1:5" ht="12.75">
      <c r="A86" s="175" t="s">
        <v>158</v>
      </c>
      <c r="B86" s="17">
        <v>960</v>
      </c>
      <c r="C86" s="13"/>
      <c r="D86" s="13"/>
      <c r="E86" s="20"/>
    </row>
    <row r="87" spans="1:5" ht="12.75">
      <c r="A87" s="175" t="s">
        <v>159</v>
      </c>
      <c r="B87" s="17">
        <v>970</v>
      </c>
      <c r="C87" s="13"/>
      <c r="D87" s="13"/>
      <c r="E87" s="20"/>
    </row>
    <row r="88" spans="1:5" ht="25.5">
      <c r="A88" s="175" t="s">
        <v>160</v>
      </c>
      <c r="B88" s="17">
        <v>980</v>
      </c>
      <c r="C88" s="13"/>
      <c r="D88" s="13"/>
      <c r="E88" s="20"/>
    </row>
    <row r="89" spans="1:5" ht="12.75">
      <c r="A89" s="183" t="s">
        <v>514</v>
      </c>
      <c r="B89" s="17">
        <v>990</v>
      </c>
      <c r="C89" s="13"/>
      <c r="D89" s="13"/>
      <c r="E89" s="20"/>
    </row>
    <row r="90" spans="1:5" ht="12.75">
      <c r="A90" s="314"/>
      <c r="B90" s="20"/>
      <c r="C90" s="241"/>
      <c r="D90" s="241"/>
      <c r="E90" s="20"/>
    </row>
    <row r="92" ht="12.75">
      <c r="A92" s="250" t="s">
        <v>32</v>
      </c>
    </row>
    <row r="93" ht="12.75">
      <c r="A93" s="250" t="s">
        <v>33</v>
      </c>
    </row>
    <row r="94" ht="12.75">
      <c r="A94" s="250"/>
    </row>
    <row r="95" spans="1:4" ht="12.75">
      <c r="A95" s="250" t="s">
        <v>34</v>
      </c>
      <c r="B95" s="14"/>
      <c r="D95" s="14"/>
    </row>
    <row r="96" ht="12.75">
      <c r="A96" s="250"/>
    </row>
    <row r="97" ht="12.75">
      <c r="A97" s="250"/>
    </row>
    <row r="98" ht="12.75">
      <c r="A98" s="250" t="s">
        <v>35</v>
      </c>
    </row>
    <row r="99" ht="12.75">
      <c r="A99" s="250" t="s">
        <v>36</v>
      </c>
    </row>
    <row r="100" ht="12.75">
      <c r="A100" s="250"/>
    </row>
    <row r="102" ht="12.75">
      <c r="A102" s="168" t="s">
        <v>163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33">
      <selection activeCell="D67" sqref="D67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115" t="s">
        <v>404</v>
      </c>
      <c r="B1" s="19"/>
      <c r="C1" s="19"/>
      <c r="D1" s="19"/>
      <c r="E1" s="19"/>
      <c r="F1" s="19"/>
    </row>
    <row r="2" spans="1:6" ht="15.75">
      <c r="A2" s="115"/>
      <c r="B2" s="19"/>
      <c r="C2" s="19"/>
      <c r="D2" s="19"/>
      <c r="E2" s="19"/>
      <c r="F2" s="19"/>
    </row>
    <row r="3" spans="1:6" s="101" customFormat="1" ht="15.75" thickBot="1">
      <c r="A3" s="189" t="s">
        <v>405</v>
      </c>
      <c r="B3" s="190"/>
      <c r="C3" s="190"/>
      <c r="D3" s="190"/>
      <c r="E3" s="190"/>
      <c r="F3" s="190"/>
    </row>
    <row r="4" spans="1:6" s="1" customFormat="1" ht="13.5" thickBot="1">
      <c r="A4" s="191"/>
      <c r="B4" s="191" t="s">
        <v>76</v>
      </c>
      <c r="C4" s="191"/>
      <c r="D4" s="192" t="s">
        <v>406</v>
      </c>
      <c r="E4" s="193"/>
      <c r="F4" s="191" t="s">
        <v>407</v>
      </c>
    </row>
    <row r="5" spans="1:6" s="1" customFormat="1" ht="27.75" customHeight="1" thickBot="1">
      <c r="A5" s="194" t="s">
        <v>408</v>
      </c>
      <c r="B5" s="194" t="s">
        <v>409</v>
      </c>
      <c r="C5" s="194" t="s">
        <v>410</v>
      </c>
      <c r="D5" s="195" t="s">
        <v>411</v>
      </c>
      <c r="E5" s="196" t="s">
        <v>412</v>
      </c>
      <c r="F5" s="194" t="s">
        <v>413</v>
      </c>
    </row>
    <row r="6" spans="1:6" s="101" customFormat="1" ht="14.25" customHeight="1">
      <c r="A6" s="197" t="s">
        <v>414</v>
      </c>
      <c r="B6" s="132"/>
      <c r="C6" s="132"/>
      <c r="D6" s="198"/>
      <c r="E6" s="199"/>
      <c r="F6" s="132"/>
    </row>
    <row r="7" spans="1:6" s="1" customFormat="1" ht="25.5">
      <c r="A7" s="200" t="s">
        <v>415</v>
      </c>
      <c r="B7" s="13"/>
      <c r="C7" s="206" t="s">
        <v>416</v>
      </c>
      <c r="D7" s="13"/>
      <c r="E7" s="13"/>
      <c r="F7" s="13"/>
    </row>
    <row r="8" spans="1:6" s="1" customFormat="1" ht="25.5">
      <c r="A8" s="200" t="s">
        <v>417</v>
      </c>
      <c r="B8" s="13"/>
      <c r="C8" s="206" t="s">
        <v>418</v>
      </c>
      <c r="D8" s="13">
        <v>5727</v>
      </c>
      <c r="E8" s="13">
        <v>2200</v>
      </c>
      <c r="F8" s="449">
        <v>39416</v>
      </c>
    </row>
    <row r="9" spans="1:6" s="1" customFormat="1" ht="25.5">
      <c r="A9" s="200" t="s">
        <v>419</v>
      </c>
      <c r="B9" s="13"/>
      <c r="C9" s="171" t="s">
        <v>694</v>
      </c>
      <c r="D9" s="13">
        <v>34</v>
      </c>
      <c r="E9" s="13">
        <v>34</v>
      </c>
      <c r="F9" s="449">
        <v>39113</v>
      </c>
    </row>
    <row r="10" spans="1:6" s="1" customFormat="1" ht="12.75">
      <c r="A10" s="200" t="s">
        <v>420</v>
      </c>
      <c r="B10" s="13" t="s">
        <v>202</v>
      </c>
      <c r="C10" s="171"/>
      <c r="D10" s="13"/>
      <c r="E10" s="13"/>
      <c r="F10" s="449"/>
    </row>
    <row r="11" spans="1:6" s="1" customFormat="1" ht="12.75">
      <c r="A11" s="200" t="s">
        <v>421</v>
      </c>
      <c r="B11" s="13"/>
      <c r="C11" s="171"/>
      <c r="D11" s="13"/>
      <c r="E11" s="13"/>
      <c r="F11" s="449"/>
    </row>
    <row r="12" spans="1:6" s="1" customFormat="1" ht="12.75">
      <c r="A12" s="17" t="s">
        <v>422</v>
      </c>
      <c r="B12" s="13"/>
      <c r="C12" s="171"/>
      <c r="D12" s="13"/>
      <c r="E12" s="13"/>
      <c r="F12" s="449"/>
    </row>
    <row r="13" spans="1:6" s="101" customFormat="1" ht="14.25" customHeight="1">
      <c r="A13" s="197" t="s">
        <v>423</v>
      </c>
      <c r="B13" s="102"/>
      <c r="C13" s="102"/>
      <c r="D13" s="172"/>
      <c r="E13" s="173"/>
      <c r="F13" s="174"/>
    </row>
    <row r="14" spans="1:6" ht="12.75">
      <c r="A14" s="201" t="s">
        <v>415</v>
      </c>
      <c r="B14" s="100"/>
      <c r="C14" s="17" t="s">
        <v>424</v>
      </c>
      <c r="D14" s="13">
        <v>8</v>
      </c>
      <c r="E14" s="13"/>
      <c r="F14" s="449">
        <v>39447</v>
      </c>
    </row>
    <row r="15" spans="1:6" ht="12.75">
      <c r="A15" s="201" t="s">
        <v>417</v>
      </c>
      <c r="B15" s="13"/>
      <c r="C15" s="13" t="s">
        <v>695</v>
      </c>
      <c r="D15" s="13">
        <v>42</v>
      </c>
      <c r="E15" s="13"/>
      <c r="F15" s="449">
        <v>39447</v>
      </c>
    </row>
    <row r="16" spans="1:6" ht="12.75">
      <c r="A16" s="201" t="s">
        <v>419</v>
      </c>
      <c r="B16" s="13"/>
      <c r="C16" s="13" t="s">
        <v>696</v>
      </c>
      <c r="D16" s="13">
        <v>15</v>
      </c>
      <c r="E16" s="13"/>
      <c r="F16" s="449">
        <v>39447</v>
      </c>
    </row>
    <row r="17" spans="1:6" ht="12.75">
      <c r="A17" s="201" t="s">
        <v>420</v>
      </c>
      <c r="B17" s="13"/>
      <c r="C17" s="13" t="s">
        <v>705</v>
      </c>
      <c r="D17" s="13">
        <v>7</v>
      </c>
      <c r="E17" s="13"/>
      <c r="F17" s="449">
        <v>39447</v>
      </c>
    </row>
    <row r="18" spans="1:6" ht="12.75">
      <c r="A18" s="201" t="s">
        <v>421</v>
      </c>
      <c r="B18" s="13"/>
      <c r="C18" s="13" t="s">
        <v>709</v>
      </c>
      <c r="D18" s="13">
        <v>6</v>
      </c>
      <c r="E18" s="13"/>
      <c r="F18" s="449">
        <v>39447</v>
      </c>
    </row>
    <row r="19" spans="1:6" ht="12.75">
      <c r="A19" s="17" t="s">
        <v>422</v>
      </c>
      <c r="B19" s="13"/>
      <c r="C19" s="13"/>
      <c r="D19" s="13"/>
      <c r="E19" s="13"/>
      <c r="F19" s="449"/>
    </row>
    <row r="20" spans="1:6" s="101" customFormat="1" ht="14.25" customHeight="1">
      <c r="A20" s="197" t="s">
        <v>425</v>
      </c>
      <c r="B20" s="102"/>
      <c r="C20" s="102"/>
      <c r="D20" s="172"/>
      <c r="E20" s="173"/>
      <c r="F20" s="174"/>
    </row>
    <row r="21" spans="1:6" ht="12.75">
      <c r="A21" s="201" t="s">
        <v>415</v>
      </c>
      <c r="B21" s="13"/>
      <c r="C21" s="13" t="s">
        <v>710</v>
      </c>
      <c r="D21" s="13">
        <v>14</v>
      </c>
      <c r="E21" s="13"/>
      <c r="F21" s="449">
        <v>39447</v>
      </c>
    </row>
    <row r="22" spans="1:6" ht="12.75">
      <c r="A22" s="201" t="s">
        <v>417</v>
      </c>
      <c r="B22" s="13"/>
      <c r="C22" s="13" t="s">
        <v>727</v>
      </c>
      <c r="D22" s="13">
        <v>60</v>
      </c>
      <c r="E22" s="13"/>
      <c r="F22" s="449">
        <v>39447</v>
      </c>
    </row>
    <row r="23" spans="1:6" ht="12.75">
      <c r="A23" s="201" t="s">
        <v>419</v>
      </c>
      <c r="B23" s="13"/>
      <c r="C23" s="13" t="s">
        <v>712</v>
      </c>
      <c r="D23" s="13">
        <v>524</v>
      </c>
      <c r="E23" s="13">
        <v>420</v>
      </c>
      <c r="F23" s="449">
        <v>39355</v>
      </c>
    </row>
    <row r="24" spans="1:6" ht="12.75">
      <c r="A24" s="201" t="s">
        <v>420</v>
      </c>
      <c r="B24" s="13"/>
      <c r="C24" s="13" t="s">
        <v>728</v>
      </c>
      <c r="D24" s="13">
        <v>9</v>
      </c>
      <c r="E24" s="13"/>
      <c r="F24" s="449">
        <v>39447</v>
      </c>
    </row>
    <row r="25" spans="1:6" ht="12.75">
      <c r="A25" s="201" t="s">
        <v>421</v>
      </c>
      <c r="B25" s="13"/>
      <c r="C25" s="13" t="s">
        <v>729</v>
      </c>
      <c r="D25" s="13">
        <v>109</v>
      </c>
      <c r="E25" s="13"/>
      <c r="F25" s="449">
        <v>39447</v>
      </c>
    </row>
    <row r="26" spans="1:6" ht="12.75">
      <c r="A26" s="17" t="s">
        <v>422</v>
      </c>
      <c r="B26" s="13"/>
      <c r="C26" s="13"/>
      <c r="D26" s="13"/>
      <c r="E26" s="13"/>
      <c r="F26" s="13"/>
    </row>
    <row r="27" spans="1:6" s="101" customFormat="1" ht="14.25" customHeight="1">
      <c r="A27" s="197" t="s">
        <v>426</v>
      </c>
      <c r="B27" s="102"/>
      <c r="C27" s="102"/>
      <c r="D27" s="172"/>
      <c r="E27" s="173"/>
      <c r="F27" s="174"/>
    </row>
    <row r="28" spans="1:6" ht="12.75">
      <c r="A28" s="201" t="s">
        <v>415</v>
      </c>
      <c r="B28" s="13"/>
      <c r="C28" s="13" t="s">
        <v>697</v>
      </c>
      <c r="D28" s="13">
        <v>115</v>
      </c>
      <c r="E28" s="13">
        <v>7</v>
      </c>
      <c r="F28" s="449">
        <v>39113</v>
      </c>
    </row>
    <row r="29" spans="1:6" ht="12.75">
      <c r="A29" s="201" t="s">
        <v>417</v>
      </c>
      <c r="B29" s="13"/>
      <c r="C29" s="13" t="s">
        <v>422</v>
      </c>
      <c r="D29" s="13">
        <v>101</v>
      </c>
      <c r="E29" s="13"/>
      <c r="F29" s="449">
        <v>39355</v>
      </c>
    </row>
    <row r="30" spans="1:6" ht="12.75">
      <c r="A30" s="201" t="s">
        <v>419</v>
      </c>
      <c r="B30" s="13"/>
      <c r="C30" s="13"/>
      <c r="D30" s="13"/>
      <c r="E30" s="13"/>
      <c r="F30" s="13"/>
    </row>
    <row r="31" spans="1:6" ht="12.75">
      <c r="A31" s="201" t="s">
        <v>420</v>
      </c>
      <c r="B31" s="13"/>
      <c r="C31" s="13"/>
      <c r="D31" s="13"/>
      <c r="E31" s="13"/>
      <c r="F31" s="13"/>
    </row>
    <row r="32" spans="1:6" ht="12.75">
      <c r="A32" s="201" t="s">
        <v>421</v>
      </c>
      <c r="B32" s="13"/>
      <c r="C32" s="13"/>
      <c r="D32" s="13"/>
      <c r="E32" s="13"/>
      <c r="F32" s="13"/>
    </row>
    <row r="33" spans="1:6" ht="12.75">
      <c r="A33" s="17" t="s">
        <v>422</v>
      </c>
      <c r="B33" s="100"/>
      <c r="C33" s="100"/>
      <c r="D33" s="13"/>
      <c r="E33" s="13"/>
      <c r="F33" s="13"/>
    </row>
    <row r="34" spans="1:6" ht="12.75">
      <c r="A34" s="202"/>
      <c r="B34" s="204"/>
      <c r="C34" s="205" t="s">
        <v>209</v>
      </c>
      <c r="D34" s="17">
        <f>SUM(D7:D33)</f>
        <v>6771</v>
      </c>
      <c r="E34" s="17">
        <f>SUM(E7:E33)</f>
        <v>2661</v>
      </c>
      <c r="F34" s="17"/>
    </row>
    <row r="35" ht="12.75">
      <c r="A35" s="19"/>
    </row>
    <row r="36" s="101" customFormat="1" ht="15.75" thickBot="1">
      <c r="A36" s="189" t="s">
        <v>427</v>
      </c>
    </row>
    <row r="37" spans="1:6" s="1" customFormat="1" ht="13.5" thickBot="1">
      <c r="A37" s="191"/>
      <c r="B37" s="191" t="s">
        <v>76</v>
      </c>
      <c r="C37" s="191"/>
      <c r="D37" s="192" t="s">
        <v>406</v>
      </c>
      <c r="E37" s="193"/>
      <c r="F37" s="191" t="s">
        <v>407</v>
      </c>
    </row>
    <row r="38" spans="1:6" s="1" customFormat="1" ht="27.75" customHeight="1" thickBot="1">
      <c r="A38" s="194" t="s">
        <v>408</v>
      </c>
      <c r="B38" s="194" t="s">
        <v>428</v>
      </c>
      <c r="C38" s="194" t="s">
        <v>429</v>
      </c>
      <c r="D38" s="195" t="s">
        <v>411</v>
      </c>
      <c r="E38" s="196" t="s">
        <v>412</v>
      </c>
      <c r="F38" s="194" t="s">
        <v>413</v>
      </c>
    </row>
    <row r="39" spans="1:6" s="101" customFormat="1" ht="14.25" customHeight="1">
      <c r="A39" s="197" t="s">
        <v>430</v>
      </c>
      <c r="B39" s="102"/>
      <c r="C39" s="102"/>
      <c r="D39" s="103"/>
      <c r="E39" s="104"/>
      <c r="F39" s="102"/>
    </row>
    <row r="40" spans="1:6" s="1" customFormat="1" ht="12.75">
      <c r="A40" s="200" t="s">
        <v>415</v>
      </c>
      <c r="B40" s="13"/>
      <c r="C40" s="206" t="s">
        <v>431</v>
      </c>
      <c r="D40" s="13"/>
      <c r="E40" s="13"/>
      <c r="F40" s="13"/>
    </row>
    <row r="41" spans="1:6" s="1" customFormat="1" ht="12.75">
      <c r="A41" s="200" t="s">
        <v>417</v>
      </c>
      <c r="B41" s="13"/>
      <c r="C41" s="206" t="s">
        <v>432</v>
      </c>
      <c r="D41" s="13">
        <v>177</v>
      </c>
      <c r="E41" s="13"/>
      <c r="F41" s="449">
        <v>39447</v>
      </c>
    </row>
    <row r="42" spans="1:6" s="1" customFormat="1" ht="12.75">
      <c r="A42" s="200" t="s">
        <v>419</v>
      </c>
      <c r="B42" s="13"/>
      <c r="C42" s="171" t="s">
        <v>704</v>
      </c>
      <c r="D42" s="13">
        <v>210</v>
      </c>
      <c r="E42" s="13"/>
      <c r="F42" s="449">
        <v>39447</v>
      </c>
    </row>
    <row r="43" spans="1:6" s="1" customFormat="1" ht="12.75">
      <c r="A43" s="200" t="s">
        <v>420</v>
      </c>
      <c r="B43" s="13"/>
      <c r="C43" s="171"/>
      <c r="D43" s="13"/>
      <c r="E43" s="13"/>
      <c r="F43" s="449"/>
    </row>
    <row r="44" spans="1:6" s="1" customFormat="1" ht="12.75">
      <c r="A44" s="200" t="s">
        <v>421</v>
      </c>
      <c r="B44" s="13"/>
      <c r="C44" s="171"/>
      <c r="D44" s="13"/>
      <c r="E44" s="13"/>
      <c r="F44" s="449"/>
    </row>
    <row r="45" spans="1:6" s="1" customFormat="1" ht="12.75">
      <c r="A45" s="17" t="s">
        <v>422</v>
      </c>
      <c r="B45" s="13"/>
      <c r="C45" s="171"/>
      <c r="D45" s="13"/>
      <c r="E45" s="13"/>
      <c r="F45" s="13"/>
    </row>
    <row r="46" spans="1:6" s="101" customFormat="1" ht="14.25" customHeight="1">
      <c r="A46" s="197" t="s">
        <v>433</v>
      </c>
      <c r="B46" s="102"/>
      <c r="C46" s="102"/>
      <c r="D46" s="172"/>
      <c r="E46" s="173"/>
      <c r="F46" s="174"/>
    </row>
    <row r="47" spans="1:6" s="1" customFormat="1" ht="12.75">
      <c r="A47" s="200" t="s">
        <v>415</v>
      </c>
      <c r="B47" s="13"/>
      <c r="C47" s="206" t="s">
        <v>424</v>
      </c>
      <c r="D47" s="13"/>
      <c r="E47" s="13"/>
      <c r="F47" s="13"/>
    </row>
    <row r="48" spans="1:6" s="1" customFormat="1" ht="12.75">
      <c r="A48" s="200" t="s">
        <v>417</v>
      </c>
      <c r="B48" s="13"/>
      <c r="C48" s="171" t="s">
        <v>703</v>
      </c>
      <c r="D48" s="13">
        <v>14</v>
      </c>
      <c r="E48" s="13"/>
      <c r="F48" s="449">
        <v>39447</v>
      </c>
    </row>
    <row r="49" spans="1:6" s="1" customFormat="1" ht="12.75">
      <c r="A49" s="200" t="s">
        <v>419</v>
      </c>
      <c r="B49" s="13"/>
      <c r="C49" s="171" t="s">
        <v>707</v>
      </c>
      <c r="D49" s="13">
        <v>376</v>
      </c>
      <c r="E49" s="13"/>
      <c r="F49" s="449">
        <v>39447</v>
      </c>
    </row>
    <row r="50" spans="1:6" s="1" customFormat="1" ht="12.75">
      <c r="A50" s="200" t="s">
        <v>420</v>
      </c>
      <c r="B50" s="13"/>
      <c r="C50" s="171" t="s">
        <v>711</v>
      </c>
      <c r="D50" s="13">
        <v>89</v>
      </c>
      <c r="E50" s="13"/>
      <c r="F50" s="449">
        <v>39447</v>
      </c>
    </row>
    <row r="51" spans="1:6" s="1" customFormat="1" ht="12.75">
      <c r="A51" s="200" t="s">
        <v>421</v>
      </c>
      <c r="B51" s="13"/>
      <c r="C51" s="171" t="s">
        <v>730</v>
      </c>
      <c r="D51" s="13">
        <v>27</v>
      </c>
      <c r="E51" s="13"/>
      <c r="F51" s="449">
        <v>39447</v>
      </c>
    </row>
    <row r="52" spans="1:6" s="1" customFormat="1" ht="12.75">
      <c r="A52" s="17" t="s">
        <v>422</v>
      </c>
      <c r="B52" s="13"/>
      <c r="C52" s="171" t="s">
        <v>719</v>
      </c>
      <c r="D52" s="13">
        <v>40</v>
      </c>
      <c r="E52" s="13"/>
      <c r="F52" s="449">
        <v>39355</v>
      </c>
    </row>
    <row r="53" spans="1:6" s="101" customFormat="1" ht="14.25" customHeight="1">
      <c r="A53" s="197" t="s">
        <v>434</v>
      </c>
      <c r="B53" s="102"/>
      <c r="C53" s="102"/>
      <c r="D53" s="172"/>
      <c r="E53" s="173"/>
      <c r="F53" s="174"/>
    </row>
    <row r="54" spans="1:6" s="1" customFormat="1" ht="12.75">
      <c r="A54" s="200" t="s">
        <v>415</v>
      </c>
      <c r="B54" s="13"/>
      <c r="C54" s="171" t="s">
        <v>706</v>
      </c>
      <c r="D54" s="13">
        <v>9</v>
      </c>
      <c r="E54" s="13"/>
      <c r="F54" s="449">
        <v>39447</v>
      </c>
    </row>
    <row r="55" spans="1:6" s="1" customFormat="1" ht="12.75">
      <c r="A55" s="200" t="s">
        <v>417</v>
      </c>
      <c r="B55" s="13"/>
      <c r="C55" s="171" t="s">
        <v>713</v>
      </c>
      <c r="D55" s="13">
        <v>3311</v>
      </c>
      <c r="E55" s="13"/>
      <c r="F55" s="449">
        <v>39447</v>
      </c>
    </row>
    <row r="56" spans="1:6" s="1" customFormat="1" ht="12.75">
      <c r="A56" s="200" t="s">
        <v>419</v>
      </c>
      <c r="B56" s="13"/>
      <c r="C56" s="171" t="s">
        <v>731</v>
      </c>
      <c r="D56" s="13">
        <v>51</v>
      </c>
      <c r="E56" s="13"/>
      <c r="F56" s="449">
        <v>39447</v>
      </c>
    </row>
    <row r="57" spans="1:6" s="1" customFormat="1" ht="12.75">
      <c r="A57" s="200" t="s">
        <v>420</v>
      </c>
      <c r="B57" s="13"/>
      <c r="C57" s="171"/>
      <c r="D57" s="13"/>
      <c r="E57" s="13"/>
      <c r="F57" s="13"/>
    </row>
    <row r="58" spans="1:6" s="1" customFormat="1" ht="12.75">
      <c r="A58" s="200" t="s">
        <v>421</v>
      </c>
      <c r="B58" s="13"/>
      <c r="C58" s="171"/>
      <c r="D58" s="13"/>
      <c r="E58" s="13"/>
      <c r="F58" s="13"/>
    </row>
    <row r="59" spans="1:6" s="1" customFormat="1" ht="12.75">
      <c r="A59" s="17" t="s">
        <v>422</v>
      </c>
      <c r="B59" s="13"/>
      <c r="C59" s="171"/>
      <c r="D59" s="13"/>
      <c r="E59" s="13"/>
      <c r="F59" s="13"/>
    </row>
    <row r="60" spans="1:6" s="101" customFormat="1" ht="14.25" customHeight="1">
      <c r="A60" s="197" t="s">
        <v>435</v>
      </c>
      <c r="B60" s="102"/>
      <c r="C60" s="102"/>
      <c r="D60" s="172"/>
      <c r="E60" s="173"/>
      <c r="F60" s="174"/>
    </row>
    <row r="61" spans="1:6" s="1" customFormat="1" ht="25.5">
      <c r="A61" s="200" t="s">
        <v>415</v>
      </c>
      <c r="B61" s="13"/>
      <c r="C61" s="171" t="s">
        <v>698</v>
      </c>
      <c r="D61" s="13">
        <v>602</v>
      </c>
      <c r="E61" s="13"/>
      <c r="F61" s="449">
        <v>39447</v>
      </c>
    </row>
    <row r="62" spans="1:6" s="1" customFormat="1" ht="25.5">
      <c r="A62" s="200" t="s">
        <v>417</v>
      </c>
      <c r="B62" s="13"/>
      <c r="C62" s="171" t="s">
        <v>699</v>
      </c>
      <c r="D62" s="13">
        <v>60</v>
      </c>
      <c r="E62" s="13"/>
      <c r="F62" s="449">
        <v>39447</v>
      </c>
    </row>
    <row r="63" spans="1:6" s="1" customFormat="1" ht="12.75">
      <c r="A63" s="200" t="s">
        <v>419</v>
      </c>
      <c r="B63" s="13"/>
      <c r="C63" s="171" t="s">
        <v>700</v>
      </c>
      <c r="D63" s="13">
        <v>398</v>
      </c>
      <c r="E63" s="13"/>
      <c r="F63" s="449">
        <v>39447</v>
      </c>
    </row>
    <row r="64" spans="1:6" s="1" customFormat="1" ht="12.75">
      <c r="A64" s="200" t="s">
        <v>420</v>
      </c>
      <c r="B64" s="13"/>
      <c r="C64" s="171" t="s">
        <v>702</v>
      </c>
      <c r="D64" s="13">
        <v>32</v>
      </c>
      <c r="E64" s="13">
        <v>15</v>
      </c>
      <c r="F64" s="449">
        <v>39263</v>
      </c>
    </row>
    <row r="65" spans="1:6" s="1" customFormat="1" ht="12.75">
      <c r="A65" s="200" t="s">
        <v>421</v>
      </c>
      <c r="B65" s="13"/>
      <c r="C65" s="171"/>
      <c r="D65" s="13"/>
      <c r="E65" s="13"/>
      <c r="F65" s="449"/>
    </row>
    <row r="66" spans="1:6" s="1" customFormat="1" ht="12.75">
      <c r="A66" s="17" t="s">
        <v>422</v>
      </c>
      <c r="B66" s="13"/>
      <c r="C66" s="171"/>
      <c r="D66" s="13">
        <v>237</v>
      </c>
      <c r="E66" s="13"/>
      <c r="F66" s="449">
        <v>39355</v>
      </c>
    </row>
    <row r="67" spans="1:6" ht="12.75">
      <c r="A67" s="202"/>
      <c r="B67" s="204"/>
      <c r="C67" s="205" t="s">
        <v>209</v>
      </c>
      <c r="D67" s="17">
        <f>SUM(D40:D66)</f>
        <v>5633</v>
      </c>
      <c r="E67" s="17">
        <f>SUM(E40:E66)</f>
        <v>15</v>
      </c>
      <c r="F67" s="17"/>
    </row>
    <row r="68" ht="12.75">
      <c r="A68" s="19"/>
    </row>
    <row r="69" ht="12.75">
      <c r="A69" s="19"/>
    </row>
    <row r="70" ht="12.75">
      <c r="A70" s="21" t="s">
        <v>436</v>
      </c>
    </row>
    <row r="71" ht="12.75">
      <c r="A71" s="21"/>
    </row>
    <row r="72" ht="12.75">
      <c r="A72" s="21" t="s">
        <v>437</v>
      </c>
    </row>
    <row r="73" ht="12.75">
      <c r="A73" s="19"/>
    </row>
    <row r="74" ht="12.75">
      <c r="A74" s="19"/>
    </row>
    <row r="75" ht="12.75">
      <c r="A75" s="19"/>
    </row>
    <row r="76" ht="12.75">
      <c r="A76" s="203" t="s">
        <v>163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428" t="s">
        <v>438</v>
      </c>
      <c r="B1" s="429" t="s">
        <v>439</v>
      </c>
      <c r="C1" s="429" t="s">
        <v>438</v>
      </c>
      <c r="D1" s="429" t="s">
        <v>439</v>
      </c>
      <c r="E1" s="430"/>
    </row>
    <row r="2" spans="1:5" s="186" customFormat="1" ht="18">
      <c r="A2" s="431" t="s">
        <v>440</v>
      </c>
      <c r="B2" s="422"/>
      <c r="C2" s="421" t="s">
        <v>441</v>
      </c>
      <c r="D2" s="422"/>
      <c r="E2" s="432"/>
    </row>
    <row r="3" spans="1:5" ht="12.75">
      <c r="A3" s="433">
        <v>10</v>
      </c>
      <c r="B3" s="423">
        <v>3</v>
      </c>
      <c r="C3" s="423">
        <v>260</v>
      </c>
      <c r="D3" s="423">
        <v>3</v>
      </c>
      <c r="E3" s="434">
        <f>IF('ф4'!C21=бал!C45,"","ОШИБКА")</f>
      </c>
    </row>
    <row r="4" spans="1:5" ht="12.75">
      <c r="A4" s="433">
        <v>430</v>
      </c>
      <c r="B4" s="423">
        <v>3</v>
      </c>
      <c r="C4" s="423">
        <v>260</v>
      </c>
      <c r="D4" s="423">
        <v>4</v>
      </c>
      <c r="E4" s="434">
        <f>IF('ф4'!C63=бал!D45,"","ОШИБКА")</f>
      </c>
    </row>
    <row r="5" spans="1:5" ht="12.75">
      <c r="A5" s="433"/>
      <c r="B5" s="423"/>
      <c r="C5" s="423"/>
      <c r="D5" s="423"/>
      <c r="E5" s="434"/>
    </row>
    <row r="6" spans="1:5" s="186" customFormat="1" ht="18">
      <c r="A6" s="431" t="s">
        <v>442</v>
      </c>
      <c r="B6" s="422"/>
      <c r="C6" s="421" t="s">
        <v>441</v>
      </c>
      <c r="D6" s="422"/>
      <c r="E6" s="432"/>
    </row>
    <row r="7" spans="1:5" ht="12.75">
      <c r="A7" s="435">
        <v>100</v>
      </c>
      <c r="B7" s="424">
        <v>3</v>
      </c>
      <c r="C7" s="424">
        <v>410</v>
      </c>
      <c r="D7" s="424">
        <v>3</v>
      </c>
      <c r="E7" s="436">
        <f>IF('ф3'!C22=бал!C52,"","ОШИБКА")</f>
      </c>
    </row>
    <row r="8" spans="1:5" ht="12.75">
      <c r="A8" s="435">
        <v>140</v>
      </c>
      <c r="B8" s="424">
        <v>3</v>
      </c>
      <c r="C8" s="424">
        <v>410</v>
      </c>
      <c r="D8" s="424">
        <v>4</v>
      </c>
      <c r="E8" s="436">
        <f>IF('ф3'!C62=бал!D52,"","ОШИБКА")</f>
      </c>
    </row>
    <row r="9" spans="1:5" ht="12.75">
      <c r="A9" s="435">
        <v>100</v>
      </c>
      <c r="B9" s="424">
        <v>4</v>
      </c>
      <c r="C9" s="424">
        <v>420</v>
      </c>
      <c r="D9" s="424">
        <v>3</v>
      </c>
      <c r="E9" s="436">
        <f>IF('ф3'!D47=бал!C54,"","ОШИБКА")</f>
      </c>
    </row>
    <row r="10" spans="1:5" ht="12.75">
      <c r="A10" s="435">
        <v>140</v>
      </c>
      <c r="B10" s="424">
        <v>4</v>
      </c>
      <c r="C10" s="424">
        <v>420</v>
      </c>
      <c r="D10" s="424">
        <v>4</v>
      </c>
      <c r="E10" s="436">
        <f>IF('ф3'!D62=бал!D54,"","ОШИБКА")</f>
      </c>
    </row>
    <row r="11" spans="1:5" ht="12.75">
      <c r="A11" s="435">
        <v>100</v>
      </c>
      <c r="B11" s="424">
        <v>5</v>
      </c>
      <c r="C11" s="424">
        <v>430</v>
      </c>
      <c r="D11" s="424">
        <v>3</v>
      </c>
      <c r="E11" s="436">
        <f>IF('ф3'!E47=бал!C55,"","ОШИБКА")</f>
      </c>
    </row>
    <row r="12" spans="1:5" ht="12.75">
      <c r="A12" s="435">
        <v>140</v>
      </c>
      <c r="B12" s="424">
        <v>5</v>
      </c>
      <c r="C12" s="424">
        <v>430</v>
      </c>
      <c r="D12" s="424">
        <v>4</v>
      </c>
      <c r="E12" s="436">
        <f>IF('ф3'!E62=бал!D55,"","ОШИБКА")</f>
      </c>
    </row>
    <row r="13" spans="1:5" ht="25.5">
      <c r="A13" s="437" t="s">
        <v>650</v>
      </c>
      <c r="B13" s="424">
        <v>3</v>
      </c>
      <c r="C13" s="424">
        <v>431</v>
      </c>
      <c r="D13" s="424">
        <v>3</v>
      </c>
      <c r="E13" s="436">
        <f>IF('ф3'!C68=бал!C56,"","ОШИБКА")</f>
      </c>
    </row>
    <row r="14" spans="1:5" ht="25.5">
      <c r="A14" s="437" t="s">
        <v>650</v>
      </c>
      <c r="B14" s="424">
        <v>6</v>
      </c>
      <c r="C14" s="424">
        <v>431</v>
      </c>
      <c r="D14" s="424">
        <v>4</v>
      </c>
      <c r="E14" s="436">
        <f>IF('ф3'!F68=бал!D56,"","ОШИБКА")</f>
      </c>
    </row>
    <row r="15" spans="1:5" ht="25.5">
      <c r="A15" s="437" t="s">
        <v>651</v>
      </c>
      <c r="B15" s="424">
        <v>3</v>
      </c>
      <c r="C15" s="424">
        <v>432</v>
      </c>
      <c r="D15" s="424">
        <v>3</v>
      </c>
      <c r="E15" s="436">
        <f>IF('ф3'!C76=бал!C57,"","ОШИБКА")</f>
      </c>
    </row>
    <row r="16" spans="1:5" ht="25.5">
      <c r="A16" s="437" t="s">
        <v>651</v>
      </c>
      <c r="B16" s="424">
        <v>6</v>
      </c>
      <c r="C16" s="424">
        <v>432</v>
      </c>
      <c r="D16" s="424">
        <v>4</v>
      </c>
      <c r="E16" s="436">
        <f>IF('ф3'!F76=бал!D57,"","ОШИБКА")</f>
      </c>
    </row>
    <row r="17" spans="1:5" ht="15" customHeight="1">
      <c r="A17" s="437" t="s">
        <v>683</v>
      </c>
      <c r="B17" s="424">
        <v>3</v>
      </c>
      <c r="C17" s="424">
        <v>650</v>
      </c>
      <c r="D17" s="424">
        <v>3</v>
      </c>
      <c r="E17" s="436">
        <f>IF('ф3'!C96=бал!C73,"","ОШИБКА")</f>
      </c>
    </row>
    <row r="18" spans="1:5" ht="15" customHeight="1">
      <c r="A18" s="437" t="s">
        <v>683</v>
      </c>
      <c r="B18" s="424">
        <v>6</v>
      </c>
      <c r="C18" s="424">
        <v>650</v>
      </c>
      <c r="D18" s="424">
        <v>4</v>
      </c>
      <c r="E18" s="436">
        <f>IF('ф3'!F96=бал!D73,"","ОШИБКА")</f>
      </c>
    </row>
    <row r="19" spans="1:5" ht="12.75">
      <c r="A19" s="437"/>
      <c r="B19" s="424"/>
      <c r="C19" s="424"/>
      <c r="D19" s="424"/>
      <c r="E19" s="436"/>
    </row>
    <row r="20" spans="1:5" s="186" customFormat="1" ht="18">
      <c r="A20" s="431" t="s">
        <v>443</v>
      </c>
      <c r="B20" s="422"/>
      <c r="C20" s="421" t="s">
        <v>441</v>
      </c>
      <c r="D20" s="422"/>
      <c r="E20" s="432"/>
    </row>
    <row r="21" spans="1:5" ht="12.75">
      <c r="A21" s="433" t="s">
        <v>652</v>
      </c>
      <c r="B21" s="423">
        <v>6</v>
      </c>
      <c r="C21" s="423">
        <v>110</v>
      </c>
      <c r="D21" s="423">
        <v>4</v>
      </c>
      <c r="E21" s="434">
        <f>IF('ф5'!F24+'ф5'!F31+'ф5'!F32+'ф5'!F34-'ф5'!D39=бал!D22,"","ОШИБКА")</f>
      </c>
    </row>
    <row r="22" spans="1:5" ht="12.75">
      <c r="A22" s="433" t="s">
        <v>653</v>
      </c>
      <c r="B22" s="423">
        <v>3</v>
      </c>
      <c r="C22" s="423">
        <v>120</v>
      </c>
      <c r="D22" s="423">
        <v>3</v>
      </c>
      <c r="E22" s="434">
        <f>IF('ф5'!C62-'ф5'!C67=бал!C23,"","ОШИБКА")</f>
      </c>
    </row>
    <row r="23" spans="1:5" ht="12.75">
      <c r="A23" s="433" t="s">
        <v>653</v>
      </c>
      <c r="B23" s="423">
        <v>6</v>
      </c>
      <c r="C23" s="423">
        <v>120</v>
      </c>
      <c r="D23" s="423">
        <v>4</v>
      </c>
      <c r="E23" s="434">
        <f>IF('ф5'!F62-'ф5'!D67=бал!D23,"","ОШИБКА")</f>
      </c>
    </row>
    <row r="24" spans="1:5" ht="12.75">
      <c r="A24" s="433" t="s">
        <v>665</v>
      </c>
      <c r="B24" s="423">
        <v>3</v>
      </c>
      <c r="C24" s="423">
        <v>135</v>
      </c>
      <c r="D24" s="423">
        <v>3</v>
      </c>
      <c r="E24" s="434">
        <f>IF('ф5'!C104-'ф5'!C110=бал!C25,"","ОШИБКА")</f>
      </c>
    </row>
    <row r="25" spans="1:5" ht="12.75">
      <c r="A25" s="433" t="s">
        <v>665</v>
      </c>
      <c r="B25" s="423">
        <v>6</v>
      </c>
      <c r="C25" s="423">
        <v>135</v>
      </c>
      <c r="D25" s="423">
        <v>4</v>
      </c>
      <c r="E25" s="434">
        <f>IF('ф5'!F104-'ф5'!D110=бал!D25,"","ОШИБКА")</f>
      </c>
    </row>
    <row r="26" spans="1:5" ht="12.75">
      <c r="A26" s="433">
        <v>630</v>
      </c>
      <c r="B26" s="423">
        <v>3</v>
      </c>
      <c r="C26" s="423" t="s">
        <v>444</v>
      </c>
      <c r="D26" s="423">
        <v>3</v>
      </c>
      <c r="E26" s="434">
        <f>IF('ф5'!C188=бал!C39+бал!C41,"","ОШИБКА")</f>
      </c>
    </row>
    <row r="27" spans="1:5" ht="12.75">
      <c r="A27" s="433">
        <v>630</v>
      </c>
      <c r="B27" s="423">
        <v>4</v>
      </c>
      <c r="C27" s="423" t="s">
        <v>444</v>
      </c>
      <c r="D27" s="423">
        <v>4</v>
      </c>
      <c r="E27" s="434">
        <f>IF('ф5'!D188=бал!D39+бал!D41,"","ОШИБКА")</f>
      </c>
    </row>
    <row r="28" spans="1:5" ht="12.75">
      <c r="A28" s="433">
        <v>610</v>
      </c>
      <c r="B28" s="423">
        <v>3</v>
      </c>
      <c r="C28" s="423">
        <v>240</v>
      </c>
      <c r="D28" s="423">
        <v>3</v>
      </c>
      <c r="E28" s="434">
        <f>IF('ф5'!C180=бал!C41,"","ОШИБКА")</f>
      </c>
    </row>
    <row r="29" spans="1:5" ht="12.75">
      <c r="A29" s="433">
        <v>610</v>
      </c>
      <c r="B29" s="423">
        <v>4</v>
      </c>
      <c r="C29" s="423">
        <v>240</v>
      </c>
      <c r="D29" s="423">
        <v>4</v>
      </c>
      <c r="E29" s="434">
        <f>IF('ф5'!D180=бал!D41,"","ОШИБКА")</f>
      </c>
    </row>
    <row r="30" spans="1:5" ht="12.75">
      <c r="A30" s="433">
        <v>620</v>
      </c>
      <c r="B30" s="423">
        <v>3</v>
      </c>
      <c r="C30" s="423">
        <v>230</v>
      </c>
      <c r="D30" s="423">
        <v>3</v>
      </c>
      <c r="E30" s="434">
        <f>IF('ф5'!C184=бал!C39,"","ОШИБКА")</f>
      </c>
    </row>
    <row r="31" spans="1:5" ht="12.75">
      <c r="A31" s="433">
        <v>620</v>
      </c>
      <c r="B31" s="423">
        <v>4</v>
      </c>
      <c r="C31" s="423">
        <v>230</v>
      </c>
      <c r="D31" s="423">
        <v>4</v>
      </c>
      <c r="E31" s="434">
        <f>IF('ф5'!D184=бал!D39,"","ОШИБКА")</f>
      </c>
    </row>
    <row r="32" spans="1:5" ht="12.75">
      <c r="A32" s="433">
        <v>660</v>
      </c>
      <c r="B32" s="423">
        <v>3</v>
      </c>
      <c r="C32" s="423" t="s">
        <v>681</v>
      </c>
      <c r="D32" s="423">
        <v>3</v>
      </c>
      <c r="E32" s="434">
        <f>IF('ф5'!C201=бал!C60+бал!C64+бал!C65,"","ОШИБКА")</f>
      </c>
    </row>
    <row r="33" spans="1:5" ht="12.75">
      <c r="A33" s="433">
        <v>660</v>
      </c>
      <c r="B33" s="423">
        <v>4</v>
      </c>
      <c r="C33" s="423" t="s">
        <v>681</v>
      </c>
      <c r="D33" s="423">
        <v>4</v>
      </c>
      <c r="E33" s="434">
        <f>IF('ф5'!D201=бал!D60+бал!D64+бал!D65,"","ОШИБКА")</f>
      </c>
    </row>
    <row r="34" spans="1:5" ht="12.75">
      <c r="A34" s="433">
        <v>641</v>
      </c>
      <c r="B34" s="423">
        <v>3</v>
      </c>
      <c r="C34" s="423">
        <v>621</v>
      </c>
      <c r="D34" s="423">
        <v>3</v>
      </c>
      <c r="E34" s="434">
        <f>IF('ф5'!C190=бал!C66,"","ОШИБКА")</f>
      </c>
    </row>
    <row r="35" spans="1:5" ht="12.75">
      <c r="A35" s="433">
        <v>641</v>
      </c>
      <c r="B35" s="423">
        <v>4</v>
      </c>
      <c r="C35" s="423">
        <v>621</v>
      </c>
      <c r="D35" s="423">
        <v>4</v>
      </c>
      <c r="E35" s="434">
        <f>IF('ф5'!D190=бал!D66,"","ОШИБКА")</f>
      </c>
    </row>
    <row r="36" spans="1:5" ht="12.75">
      <c r="A36" s="433">
        <v>643</v>
      </c>
      <c r="B36" s="423">
        <v>3</v>
      </c>
      <c r="C36" s="423">
        <v>624</v>
      </c>
      <c r="D36" s="423">
        <v>3</v>
      </c>
      <c r="E36" s="434">
        <f>IF('ф5'!C192=бал!C69,"","ОШИБКА")</f>
      </c>
    </row>
    <row r="37" spans="1:5" ht="12.75">
      <c r="A37" s="433">
        <v>643</v>
      </c>
      <c r="B37" s="423">
        <v>4</v>
      </c>
      <c r="C37" s="423">
        <v>624</v>
      </c>
      <c r="D37" s="423">
        <v>4</v>
      </c>
      <c r="E37" s="434">
        <f>IF('ф5'!D192=бал!D69,"","ОШИБКА")</f>
      </c>
    </row>
    <row r="38" spans="1:5" s="214" customFormat="1" ht="12.75">
      <c r="A38" s="435" t="s">
        <v>682</v>
      </c>
      <c r="B38" s="424">
        <v>3</v>
      </c>
      <c r="C38" s="424">
        <v>610</v>
      </c>
      <c r="D38" s="424">
        <v>3</v>
      </c>
      <c r="E38" s="436">
        <f>IF('ф5'!C193+'ф5'!C194=бал!C64,"","ОШИБКА")</f>
      </c>
    </row>
    <row r="39" spans="1:5" s="214" customFormat="1" ht="12.75">
      <c r="A39" s="435" t="s">
        <v>682</v>
      </c>
      <c r="B39" s="424">
        <v>4</v>
      </c>
      <c r="C39" s="424">
        <v>610</v>
      </c>
      <c r="D39" s="424">
        <v>4</v>
      </c>
      <c r="E39" s="436">
        <f>IF('ф5'!D193+'ф5'!D194=бал!D64,"","ОШИБКА")</f>
      </c>
    </row>
    <row r="40" spans="1:5" s="214" customFormat="1" ht="12.75">
      <c r="A40" s="435">
        <v>650</v>
      </c>
      <c r="B40" s="424">
        <v>3</v>
      </c>
      <c r="C40" s="424">
        <v>510</v>
      </c>
      <c r="D40" s="424">
        <v>3</v>
      </c>
      <c r="E40" s="436">
        <f>IF('ф5'!C196=бал!C60,"","ОШИБКА")</f>
      </c>
    </row>
    <row r="41" spans="1:5" s="214" customFormat="1" ht="12.75">
      <c r="A41" s="435">
        <v>650</v>
      </c>
      <c r="B41" s="424">
        <v>4</v>
      </c>
      <c r="C41" s="424">
        <v>510</v>
      </c>
      <c r="D41" s="424">
        <v>4</v>
      </c>
      <c r="E41" s="436">
        <f>IF('ф5'!D196=бал!D60,"","ОШИБКА")</f>
      </c>
    </row>
    <row r="42" spans="1:5" s="186" customFormat="1" ht="15">
      <c r="A42" s="438"/>
      <c r="B42" s="426"/>
      <c r="C42" s="425"/>
      <c r="D42" s="426"/>
      <c r="E42" s="439"/>
    </row>
    <row r="43" spans="1:5" ht="18">
      <c r="A43" s="431" t="s">
        <v>442</v>
      </c>
      <c r="B43" s="422"/>
      <c r="C43" s="421" t="s">
        <v>443</v>
      </c>
      <c r="D43" s="422"/>
      <c r="E43" s="432"/>
    </row>
    <row r="44" spans="1:5" s="427" customFormat="1" ht="77.25" thickBot="1">
      <c r="A44" s="440" t="s">
        <v>683</v>
      </c>
      <c r="B44" s="441" t="s">
        <v>684</v>
      </c>
      <c r="C44" s="442" t="s">
        <v>685</v>
      </c>
      <c r="D44" s="443">
        <v>3</v>
      </c>
      <c r="E44" s="444">
        <f>IF('ф3'!D96-'ф3'!E96='ф5'!C215,"","ОШИБКА")</f>
      </c>
    </row>
    <row r="106" ht="12.75">
      <c r="B106" t="s">
        <v>202</v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1">
      <selection activeCell="O19" sqref="O19"/>
    </sheetView>
  </sheetViews>
  <sheetFormatPr defaultColWidth="9.00390625" defaultRowHeight="12.75"/>
  <cols>
    <col min="1" max="1" width="25.00390625" style="19" customWidth="1"/>
    <col min="2" max="2" width="5.625" style="19" customWidth="1"/>
    <col min="3" max="3" width="8.125" style="19" customWidth="1"/>
    <col min="4" max="4" width="9.125" style="19" customWidth="1"/>
    <col min="5" max="5" width="8.75390625" style="19" customWidth="1"/>
    <col min="6" max="6" width="9.75390625" style="19" customWidth="1"/>
    <col min="7" max="13" width="8.75390625" style="19" customWidth="1"/>
    <col min="29" max="16384" width="9.00390625" style="19" customWidth="1"/>
  </cols>
  <sheetData>
    <row r="1" spans="1:13" ht="12.75">
      <c r="A1" s="311" t="s">
        <v>164</v>
      </c>
      <c r="B1" s="256"/>
      <c r="C1" s="256"/>
      <c r="M1"/>
    </row>
    <row r="2" spans="1:13" ht="12.75">
      <c r="A2" s="258" t="s">
        <v>717</v>
      </c>
      <c r="F2" s="256"/>
      <c r="G2" s="256"/>
      <c r="M2"/>
    </row>
    <row r="3" spans="1:13" ht="12.75">
      <c r="A3" s="256"/>
      <c r="F3" s="256" t="s">
        <v>71</v>
      </c>
      <c r="G3" s="256"/>
      <c r="M3"/>
    </row>
    <row r="4" spans="1:13" ht="12.75">
      <c r="A4" s="256" t="s">
        <v>715</v>
      </c>
      <c r="F4" s="256" t="s">
        <v>73</v>
      </c>
      <c r="G4" s="256"/>
      <c r="M4"/>
    </row>
    <row r="5" spans="1:13" ht="12.75">
      <c r="A5" s="256" t="s">
        <v>74</v>
      </c>
      <c r="F5" s="256"/>
      <c r="G5" s="256"/>
      <c r="M5"/>
    </row>
    <row r="6" spans="1:13" ht="12.75">
      <c r="A6" s="256" t="s">
        <v>75</v>
      </c>
      <c r="F6" s="256" t="s">
        <v>716</v>
      </c>
      <c r="G6" s="256"/>
      <c r="M6"/>
    </row>
    <row r="7" spans="1:13" ht="12.75">
      <c r="A7" s="256" t="s">
        <v>77</v>
      </c>
      <c r="F7" s="256" t="s">
        <v>78</v>
      </c>
      <c r="G7" s="256" t="s">
        <v>686</v>
      </c>
      <c r="M7"/>
    </row>
    <row r="8" spans="1:13" ht="12.75">
      <c r="A8" s="256" t="s">
        <v>79</v>
      </c>
      <c r="F8" s="256" t="s">
        <v>451</v>
      </c>
      <c r="G8" s="256">
        <v>47</v>
      </c>
      <c r="M8"/>
    </row>
    <row r="9" spans="1:13" ht="12.75">
      <c r="A9" s="256" t="s">
        <v>80</v>
      </c>
      <c r="F9" s="256"/>
      <c r="G9" s="256">
        <v>14</v>
      </c>
      <c r="M9"/>
    </row>
    <row r="10" spans="1:13" ht="12.75">
      <c r="A10" s="256" t="s">
        <v>81</v>
      </c>
      <c r="F10" s="256" t="s">
        <v>82</v>
      </c>
      <c r="G10" s="256"/>
      <c r="M10"/>
    </row>
    <row r="11" spans="1:13" ht="12.75">
      <c r="A11" s="256" t="s">
        <v>687</v>
      </c>
      <c r="F11" s="256"/>
      <c r="G11" s="256"/>
      <c r="M11"/>
    </row>
    <row r="12" spans="1:13" ht="12.75">
      <c r="A12" s="256"/>
      <c r="B12" s="256"/>
      <c r="K12"/>
      <c r="L12"/>
      <c r="M12"/>
    </row>
    <row r="13" spans="2:13" ht="12.75">
      <c r="B13" s="256"/>
      <c r="K13"/>
      <c r="L13"/>
      <c r="M13"/>
    </row>
    <row r="14" ht="13.5" thickBot="1">
      <c r="A14" s="19" t="s">
        <v>165</v>
      </c>
    </row>
    <row r="15" spans="1:13" ht="39" thickBot="1">
      <c r="A15" s="43"/>
      <c r="B15" s="44"/>
      <c r="C15" s="453" t="s">
        <v>170</v>
      </c>
      <c r="D15" s="453" t="s">
        <v>171</v>
      </c>
      <c r="E15" s="45" t="s">
        <v>166</v>
      </c>
      <c r="F15" s="46"/>
      <c r="G15" s="75" t="s">
        <v>167</v>
      </c>
      <c r="H15" s="76"/>
      <c r="I15" s="455" t="s">
        <v>176</v>
      </c>
      <c r="J15" s="453" t="s">
        <v>177</v>
      </c>
      <c r="K15" s="453" t="s">
        <v>178</v>
      </c>
      <c r="L15" s="453" t="s">
        <v>179</v>
      </c>
      <c r="M15" s="453" t="s">
        <v>180</v>
      </c>
    </row>
    <row r="16" spans="1:13" ht="59.25" customHeight="1" thickBot="1">
      <c r="A16" s="47" t="s">
        <v>168</v>
      </c>
      <c r="B16" s="48" t="s">
        <v>169</v>
      </c>
      <c r="C16" s="454"/>
      <c r="D16" s="454"/>
      <c r="E16" s="93" t="s">
        <v>172</v>
      </c>
      <c r="F16" s="93" t="s">
        <v>173</v>
      </c>
      <c r="G16" s="266" t="s">
        <v>174</v>
      </c>
      <c r="H16" s="94" t="s">
        <v>175</v>
      </c>
      <c r="I16" s="456"/>
      <c r="J16" s="454"/>
      <c r="K16" s="454"/>
      <c r="L16" s="454"/>
      <c r="M16" s="454"/>
    </row>
    <row r="17" spans="1:13" ht="101.25" customHeight="1" thickBot="1">
      <c r="A17" s="47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</row>
    <row r="18" spans="1:13" ht="13.5" customHeight="1" thickBot="1">
      <c r="A18" s="50" t="s">
        <v>181</v>
      </c>
      <c r="B18" s="51">
        <v>10</v>
      </c>
      <c r="C18" s="25"/>
      <c r="D18" s="26"/>
      <c r="E18" s="26"/>
      <c r="F18" s="105"/>
      <c r="G18" s="26"/>
      <c r="H18" s="26"/>
      <c r="I18" s="26"/>
      <c r="J18" s="26"/>
      <c r="K18" s="27"/>
      <c r="L18" s="27"/>
      <c r="M18" s="28"/>
    </row>
    <row r="19" spans="1:13" ht="13.5" thickBot="1">
      <c r="A19" s="52" t="s">
        <v>182</v>
      </c>
      <c r="B19" s="51">
        <v>20</v>
      </c>
      <c r="C19" s="22"/>
      <c r="D19" s="24"/>
      <c r="E19" s="24"/>
      <c r="F19" s="106"/>
      <c r="G19" s="24"/>
      <c r="H19" s="24"/>
      <c r="I19" s="24"/>
      <c r="J19" s="24"/>
      <c r="K19" s="24"/>
      <c r="L19" s="24"/>
      <c r="M19" s="29"/>
    </row>
    <row r="20" spans="1:13" ht="13.5" thickBot="1">
      <c r="A20" s="55" t="s">
        <v>183</v>
      </c>
      <c r="B20" s="56">
        <v>30</v>
      </c>
      <c r="C20" s="57">
        <f>SUM(C22:C34)</f>
        <v>1</v>
      </c>
      <c r="D20" s="58">
        <f aca="true" t="shared" si="0" ref="D20:M20">SUM(D22:D34)</f>
        <v>89</v>
      </c>
      <c r="E20" s="58">
        <f t="shared" si="0"/>
        <v>0</v>
      </c>
      <c r="F20" s="58">
        <f t="shared" si="0"/>
        <v>0</v>
      </c>
      <c r="G20" s="58">
        <f t="shared" si="0"/>
        <v>0</v>
      </c>
      <c r="H20" s="58">
        <f t="shared" si="0"/>
        <v>0</v>
      </c>
      <c r="I20" s="58">
        <f t="shared" si="0"/>
        <v>5408</v>
      </c>
      <c r="J20" s="58">
        <f t="shared" si="0"/>
        <v>3205</v>
      </c>
      <c r="K20" s="58">
        <f t="shared" si="0"/>
        <v>0</v>
      </c>
      <c r="L20" s="58">
        <f t="shared" si="0"/>
        <v>0</v>
      </c>
      <c r="M20" s="59">
        <f t="shared" si="0"/>
        <v>0</v>
      </c>
    </row>
    <row r="21" spans="1:13" ht="12.75">
      <c r="A21" s="53" t="s">
        <v>184</v>
      </c>
      <c r="B21" s="60"/>
      <c r="C21" s="22"/>
      <c r="D21" s="24"/>
      <c r="E21" s="24"/>
      <c r="F21" s="106"/>
      <c r="G21" s="24"/>
      <c r="H21" s="24"/>
      <c r="I21" s="24"/>
      <c r="J21" s="24"/>
      <c r="K21" s="24"/>
      <c r="L21" s="24"/>
      <c r="M21" s="29"/>
    </row>
    <row r="22" spans="1:13" ht="12.75">
      <c r="A22" s="61" t="s">
        <v>185</v>
      </c>
      <c r="B22" s="60">
        <v>40</v>
      </c>
      <c r="C22" s="22"/>
      <c r="D22" s="24"/>
      <c r="E22" s="24"/>
      <c r="F22" s="106"/>
      <c r="G22" s="24"/>
      <c r="H22" s="24"/>
      <c r="I22" s="24"/>
      <c r="J22" s="24"/>
      <c r="K22" s="24"/>
      <c r="L22" s="24"/>
      <c r="M22" s="29"/>
    </row>
    <row r="23" spans="1:13" ht="12.75">
      <c r="A23" s="62" t="s">
        <v>186</v>
      </c>
      <c r="B23" s="63">
        <v>50</v>
      </c>
      <c r="C23" s="10">
        <v>1</v>
      </c>
      <c r="D23" s="10">
        <v>89</v>
      </c>
      <c r="E23" s="10"/>
      <c r="F23" s="106"/>
      <c r="G23" s="10"/>
      <c r="H23" s="10"/>
      <c r="I23" s="10">
        <v>5408</v>
      </c>
      <c r="J23" s="10">
        <v>3205</v>
      </c>
      <c r="K23" s="10"/>
      <c r="L23" s="10"/>
      <c r="M23" s="29"/>
    </row>
    <row r="24" spans="1:13" ht="12.75">
      <c r="A24" s="62" t="s">
        <v>187</v>
      </c>
      <c r="B24" s="63">
        <v>60</v>
      </c>
      <c r="C24" s="10"/>
      <c r="D24" s="10"/>
      <c r="E24" s="10"/>
      <c r="F24" s="106"/>
      <c r="G24" s="10"/>
      <c r="H24" s="10"/>
      <c r="I24" s="10"/>
      <c r="J24" s="10"/>
      <c r="K24" s="10"/>
      <c r="L24" s="10"/>
      <c r="M24" s="29"/>
    </row>
    <row r="25" spans="1:13" ht="12.75">
      <c r="A25" s="62" t="s">
        <v>188</v>
      </c>
      <c r="B25" s="63">
        <v>70</v>
      </c>
      <c r="C25" s="10"/>
      <c r="D25" s="10"/>
      <c r="E25" s="10"/>
      <c r="F25" s="106"/>
      <c r="G25" s="10"/>
      <c r="H25" s="10"/>
      <c r="I25" s="10"/>
      <c r="J25" s="10"/>
      <c r="K25" s="10"/>
      <c r="L25" s="10"/>
      <c r="M25" s="29"/>
    </row>
    <row r="26" spans="1:13" ht="12.75">
      <c r="A26" s="62" t="s">
        <v>189</v>
      </c>
      <c r="B26" s="63">
        <v>80</v>
      </c>
      <c r="C26" s="10"/>
      <c r="D26" s="10"/>
      <c r="E26" s="10"/>
      <c r="F26" s="106"/>
      <c r="G26" s="10"/>
      <c r="H26" s="10"/>
      <c r="I26" s="10"/>
      <c r="J26" s="10"/>
      <c r="K26" s="10"/>
      <c r="L26" s="10"/>
      <c r="M26" s="29"/>
    </row>
    <row r="27" spans="1:13" ht="12.75">
      <c r="A27" s="62" t="s">
        <v>190</v>
      </c>
      <c r="B27" s="63">
        <v>90</v>
      </c>
      <c r="C27" s="10"/>
      <c r="D27" s="10"/>
      <c r="E27" s="10"/>
      <c r="F27" s="106"/>
      <c r="G27" s="10"/>
      <c r="H27" s="10"/>
      <c r="I27" s="10"/>
      <c r="J27" s="10"/>
      <c r="K27" s="10"/>
      <c r="L27" s="10"/>
      <c r="M27" s="29"/>
    </row>
    <row r="28" spans="1:13" ht="12.75">
      <c r="A28" s="62" t="s">
        <v>191</v>
      </c>
      <c r="B28" s="63">
        <v>100</v>
      </c>
      <c r="C28" s="10"/>
      <c r="D28" s="10"/>
      <c r="E28" s="10"/>
      <c r="F28" s="106"/>
      <c r="G28" s="10"/>
      <c r="H28" s="10"/>
      <c r="I28" s="10"/>
      <c r="J28" s="10"/>
      <c r="K28" s="10"/>
      <c r="L28" s="10"/>
      <c r="M28" s="29"/>
    </row>
    <row r="29" spans="1:28" s="64" customFormat="1" ht="12.75">
      <c r="A29" s="62" t="s">
        <v>192</v>
      </c>
      <c r="B29" s="63">
        <v>110</v>
      </c>
      <c r="C29" s="33"/>
      <c r="D29" s="32"/>
      <c r="E29" s="32"/>
      <c r="F29" s="106"/>
      <c r="G29" s="32"/>
      <c r="H29" s="32"/>
      <c r="I29" s="32"/>
      <c r="J29" s="32"/>
      <c r="K29" s="32"/>
      <c r="L29" s="32"/>
      <c r="M29" s="34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62" t="s">
        <v>193</v>
      </c>
      <c r="B30" s="63">
        <v>120</v>
      </c>
      <c r="C30" s="33"/>
      <c r="D30" s="32"/>
      <c r="E30" s="32"/>
      <c r="F30" s="106"/>
      <c r="G30" s="32"/>
      <c r="H30" s="32"/>
      <c r="I30" s="32"/>
      <c r="J30" s="32"/>
      <c r="K30" s="32"/>
      <c r="L30" s="32"/>
      <c r="M30" s="34"/>
    </row>
    <row r="31" spans="1:13" ht="12.75">
      <c r="A31" s="50" t="s">
        <v>194</v>
      </c>
      <c r="B31" s="63">
        <v>130</v>
      </c>
      <c r="C31" s="33"/>
      <c r="D31" s="32"/>
      <c r="E31" s="32"/>
      <c r="F31" s="106"/>
      <c r="G31" s="32"/>
      <c r="H31" s="32"/>
      <c r="I31" s="32"/>
      <c r="J31" s="32"/>
      <c r="K31" s="32"/>
      <c r="L31" s="32"/>
      <c r="M31" s="34"/>
    </row>
    <row r="32" spans="1:13" ht="12.75">
      <c r="A32" s="50" t="s">
        <v>195</v>
      </c>
      <c r="B32" s="63">
        <v>140</v>
      </c>
      <c r="C32" s="33"/>
      <c r="D32" s="32"/>
      <c r="E32" s="32"/>
      <c r="F32" s="106"/>
      <c r="G32" s="32"/>
      <c r="H32" s="32"/>
      <c r="I32" s="32"/>
      <c r="J32" s="32"/>
      <c r="K32" s="32"/>
      <c r="L32" s="32"/>
      <c r="M32" s="34"/>
    </row>
    <row r="33" spans="1:13" ht="12.75">
      <c r="A33" s="50" t="s">
        <v>196</v>
      </c>
      <c r="B33" s="63">
        <v>150</v>
      </c>
      <c r="C33" s="35"/>
      <c r="D33" s="36"/>
      <c r="E33" s="36"/>
      <c r="F33" s="106"/>
      <c r="G33" s="36"/>
      <c r="H33" s="36"/>
      <c r="I33" s="36"/>
      <c r="J33" s="36"/>
      <c r="K33" s="36"/>
      <c r="L33" s="36"/>
      <c r="M33" s="37"/>
    </row>
    <row r="34" spans="1:28" s="64" customFormat="1" ht="13.5" thickBot="1">
      <c r="A34" s="50" t="s">
        <v>197</v>
      </c>
      <c r="B34" s="65">
        <v>160</v>
      </c>
      <c r="C34" s="10"/>
      <c r="D34" s="10"/>
      <c r="E34" s="10"/>
      <c r="F34" s="106"/>
      <c r="G34" s="10"/>
      <c r="H34" s="10"/>
      <c r="I34" s="10"/>
      <c r="J34" s="10"/>
      <c r="K34" s="10"/>
      <c r="L34" s="10"/>
      <c r="M34" s="29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66" t="s">
        <v>198</v>
      </c>
      <c r="B35" s="67">
        <v>170</v>
      </c>
      <c r="C35" s="10"/>
      <c r="D35" s="10"/>
      <c r="E35" s="10"/>
      <c r="F35" s="106"/>
      <c r="G35" s="10"/>
      <c r="H35" s="10"/>
      <c r="I35" s="10"/>
      <c r="J35" s="10"/>
      <c r="K35" s="10"/>
      <c r="L35" s="10"/>
      <c r="M35" s="29"/>
    </row>
    <row r="36" spans="1:13" ht="13.5" thickBot="1">
      <c r="A36" s="66" t="s">
        <v>199</v>
      </c>
      <c r="B36" s="67">
        <v>180</v>
      </c>
      <c r="C36" s="10"/>
      <c r="D36" s="10"/>
      <c r="E36" s="10"/>
      <c r="F36" s="106"/>
      <c r="G36" s="10"/>
      <c r="H36" s="10"/>
      <c r="I36" s="10"/>
      <c r="J36" s="10"/>
      <c r="K36" s="10"/>
      <c r="L36" s="10"/>
      <c r="M36" s="29"/>
    </row>
    <row r="37" spans="1:13" ht="13.5" thickBot="1">
      <c r="A37" s="68" t="s">
        <v>200</v>
      </c>
      <c r="B37" s="69">
        <v>200</v>
      </c>
      <c r="C37" s="10"/>
      <c r="D37" s="10"/>
      <c r="E37" s="10"/>
      <c r="F37" s="106"/>
      <c r="G37" s="10"/>
      <c r="H37" s="10"/>
      <c r="I37" s="10"/>
      <c r="J37" s="10"/>
      <c r="K37" s="10"/>
      <c r="L37" s="10"/>
      <c r="M37" s="29"/>
    </row>
    <row r="38" spans="1:13" ht="13.5" thickBot="1">
      <c r="A38" s="70" t="s">
        <v>201</v>
      </c>
      <c r="B38" s="71"/>
      <c r="C38" s="30">
        <f>SUM(C18+C19+C20+C35+C36+C37)</f>
        <v>1</v>
      </c>
      <c r="D38" s="31">
        <f>SUM(D18+D19+D20+D35+D36+D37)</f>
        <v>89</v>
      </c>
      <c r="E38" s="31">
        <f aca="true" t="shared" si="1" ref="E38:M38">SUM(E18+E19+E20+E35+E36+E37)</f>
        <v>0</v>
      </c>
      <c r="F38" s="107">
        <f t="shared" si="1"/>
        <v>0</v>
      </c>
      <c r="G38" s="31">
        <f t="shared" si="1"/>
        <v>0</v>
      </c>
      <c r="H38" s="31">
        <f t="shared" si="1"/>
        <v>0</v>
      </c>
      <c r="I38" s="31">
        <f t="shared" si="1"/>
        <v>5408</v>
      </c>
      <c r="J38" s="31">
        <f t="shared" si="1"/>
        <v>3205</v>
      </c>
      <c r="K38" s="31">
        <f t="shared" si="1"/>
        <v>0</v>
      </c>
      <c r="L38" s="31">
        <f t="shared" si="1"/>
        <v>0</v>
      </c>
      <c r="M38" s="95">
        <f t="shared" si="1"/>
        <v>0</v>
      </c>
    </row>
    <row r="39" spans="1:28" s="72" customFormat="1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9" t="s">
        <v>202</v>
      </c>
    </row>
    <row r="43" spans="1:8" ht="13.5" thickBot="1">
      <c r="A43" s="42"/>
      <c r="B43" s="42"/>
      <c r="C43" s="42"/>
      <c r="D43" s="42"/>
      <c r="E43" s="42"/>
      <c r="F43" s="42"/>
      <c r="G43" s="42"/>
      <c r="H43" s="42"/>
    </row>
    <row r="44" spans="1:9" ht="26.25" thickBot="1">
      <c r="A44" s="73" t="s">
        <v>203</v>
      </c>
      <c r="B44" s="43"/>
      <c r="C44" s="74" t="s">
        <v>204</v>
      </c>
      <c r="D44" s="74"/>
      <c r="E44" s="74"/>
      <c r="F44" s="75" t="s">
        <v>167</v>
      </c>
      <c r="G44" s="76"/>
      <c r="H44" s="75" t="s">
        <v>205</v>
      </c>
      <c r="I44" s="76"/>
    </row>
    <row r="45" spans="1:9" ht="27" customHeight="1" thickBot="1">
      <c r="A45" s="61"/>
      <c r="B45" s="60" t="s">
        <v>169</v>
      </c>
      <c r="C45" s="77" t="s">
        <v>206</v>
      </c>
      <c r="D45" s="78" t="s">
        <v>207</v>
      </c>
      <c r="E45" s="79"/>
      <c r="F45" s="80"/>
      <c r="G45" s="43"/>
      <c r="H45" s="77"/>
      <c r="I45" s="43"/>
    </row>
    <row r="46" spans="1:9" ht="39" thickBot="1">
      <c r="A46" s="81"/>
      <c r="B46" s="82" t="s">
        <v>208</v>
      </c>
      <c r="C46" s="83"/>
      <c r="D46" s="52" t="s">
        <v>209</v>
      </c>
      <c r="E46" s="49" t="s">
        <v>210</v>
      </c>
      <c r="F46" s="47" t="s">
        <v>211</v>
      </c>
      <c r="G46" s="82" t="s">
        <v>212</v>
      </c>
      <c r="H46" s="84" t="s">
        <v>213</v>
      </c>
      <c r="I46" s="82" t="s">
        <v>214</v>
      </c>
    </row>
    <row r="47" spans="1:9" ht="12.75">
      <c r="A47" s="85" t="s">
        <v>215</v>
      </c>
      <c r="B47" s="86">
        <v>230</v>
      </c>
      <c r="C47" s="38"/>
      <c r="D47" s="38"/>
      <c r="E47" s="38"/>
      <c r="F47" s="38"/>
      <c r="G47" s="38"/>
      <c r="H47" s="38"/>
      <c r="I47" s="39"/>
    </row>
    <row r="48" spans="1:9" ht="12.75">
      <c r="A48" s="87" t="s">
        <v>216</v>
      </c>
      <c r="B48" s="63">
        <v>240</v>
      </c>
      <c r="C48" s="36"/>
      <c r="D48" s="36"/>
      <c r="E48" s="36"/>
      <c r="F48" s="36"/>
      <c r="G48" s="36"/>
      <c r="H48" s="36"/>
      <c r="I48" s="37"/>
    </row>
    <row r="49" spans="1:9" ht="12.75">
      <c r="A49" s="87" t="s">
        <v>217</v>
      </c>
      <c r="B49" s="63">
        <v>250</v>
      </c>
      <c r="C49" s="36"/>
      <c r="D49" s="36"/>
      <c r="E49" s="36"/>
      <c r="F49" s="36"/>
      <c r="G49" s="36"/>
      <c r="H49" s="36"/>
      <c r="I49" s="37"/>
    </row>
    <row r="50" spans="1:9" ht="12.75">
      <c r="A50" s="87" t="s">
        <v>218</v>
      </c>
      <c r="B50" s="63">
        <v>260</v>
      </c>
      <c r="C50" s="36"/>
      <c r="D50" s="36"/>
      <c r="E50" s="36"/>
      <c r="F50" s="36"/>
      <c r="G50" s="36"/>
      <c r="H50" s="36"/>
      <c r="I50" s="37"/>
    </row>
    <row r="51" spans="1:9" ht="12.75">
      <c r="A51" s="87" t="s">
        <v>219</v>
      </c>
      <c r="B51" s="63">
        <v>270</v>
      </c>
      <c r="C51" s="36"/>
      <c r="D51" s="36"/>
      <c r="E51" s="36"/>
      <c r="F51" s="36"/>
      <c r="G51" s="36"/>
      <c r="H51" s="36"/>
      <c r="I51" s="37"/>
    </row>
    <row r="52" spans="1:9" ht="12.75">
      <c r="A52" s="87" t="s">
        <v>220</v>
      </c>
      <c r="B52" s="63">
        <v>280</v>
      </c>
      <c r="C52" s="36"/>
      <c r="D52" s="36"/>
      <c r="E52" s="36"/>
      <c r="F52" s="36"/>
      <c r="G52" s="36"/>
      <c r="H52" s="36"/>
      <c r="I52" s="37"/>
    </row>
    <row r="53" spans="1:9" ht="12.75">
      <c r="A53" s="97" t="s">
        <v>221</v>
      </c>
      <c r="B53" s="63">
        <v>290</v>
      </c>
      <c r="C53" s="36"/>
      <c r="D53" s="36"/>
      <c r="E53" s="36"/>
      <c r="F53" s="36"/>
      <c r="G53" s="36"/>
      <c r="H53" s="36"/>
      <c r="I53" s="37"/>
    </row>
    <row r="54" spans="1:9" ht="51">
      <c r="A54" s="97" t="s">
        <v>222</v>
      </c>
      <c r="B54" s="63">
        <v>291</v>
      </c>
      <c r="C54" s="36"/>
      <c r="D54" s="36"/>
      <c r="E54" s="36"/>
      <c r="F54" s="36"/>
      <c r="G54" s="36"/>
      <c r="H54" s="36"/>
      <c r="I54" s="98"/>
    </row>
    <row r="55" spans="1:9" ht="57" customHeight="1" thickBot="1">
      <c r="A55" s="88" t="s">
        <v>223</v>
      </c>
      <c r="B55" s="89">
        <v>300</v>
      </c>
      <c r="C55" s="90">
        <f>SUM(C47+C48+C49+C50+C51+C52+C53+C54)</f>
        <v>0</v>
      </c>
      <c r="D55" s="90">
        <f aca="true" t="shared" si="2" ref="D55:I55">SUM(D47+D48+D49+D50+D51+D52+D53+D54)</f>
        <v>0</v>
      </c>
      <c r="E55" s="90">
        <f t="shared" si="2"/>
        <v>0</v>
      </c>
      <c r="F55" s="90">
        <f t="shared" si="2"/>
        <v>0</v>
      </c>
      <c r="G55" s="90">
        <f t="shared" si="2"/>
        <v>0</v>
      </c>
      <c r="H55" s="90">
        <f t="shared" si="2"/>
        <v>0</v>
      </c>
      <c r="I55" s="90">
        <f t="shared" si="2"/>
        <v>0</v>
      </c>
    </row>
    <row r="56" spans="5:9" ht="26.25" customHeight="1">
      <c r="E56" s="54"/>
      <c r="F56" s="54"/>
      <c r="G56" s="54"/>
      <c r="H56" s="54"/>
      <c r="I56" s="54"/>
    </row>
    <row r="57" spans="5:13" ht="12.75">
      <c r="E57" s="54"/>
      <c r="F57" s="54"/>
      <c r="G57" s="54"/>
      <c r="H57" s="54"/>
      <c r="I57" s="54"/>
      <c r="J57" s="54"/>
      <c r="K57" s="54"/>
      <c r="L57" s="54"/>
      <c r="M57" s="54"/>
    </row>
    <row r="58" spans="1:13" ht="12.75">
      <c r="A58" s="91" t="s">
        <v>224</v>
      </c>
      <c r="E58" s="54"/>
      <c r="F58" s="54"/>
      <c r="G58" s="54"/>
      <c r="H58" s="54"/>
      <c r="I58" s="54"/>
      <c r="J58" s="54"/>
      <c r="K58" s="54"/>
      <c r="L58" s="54"/>
      <c r="M58" s="54"/>
    </row>
    <row r="59" spans="1:12" ht="12.75">
      <c r="A59" s="19" t="s">
        <v>225</v>
      </c>
      <c r="E59" s="54"/>
      <c r="F59" s="54"/>
      <c r="G59" s="54"/>
      <c r="H59" s="54"/>
      <c r="I59" s="54"/>
      <c r="J59" s="54"/>
      <c r="K59" s="54"/>
      <c r="L59" s="54"/>
    </row>
    <row r="60" spans="1:12" ht="12.75">
      <c r="A60" s="92" t="s">
        <v>226</v>
      </c>
      <c r="F60" s="92"/>
      <c r="G60" s="40"/>
      <c r="J60" s="54"/>
      <c r="K60" s="54"/>
      <c r="L60" s="54"/>
    </row>
    <row r="61" spans="1:7" ht="12.75">
      <c r="A61" s="92" t="s">
        <v>227</v>
      </c>
      <c r="B61" s="92"/>
      <c r="C61" s="92"/>
      <c r="D61" s="92"/>
      <c r="E61" s="92"/>
      <c r="F61" s="92"/>
      <c r="G61" s="23"/>
    </row>
    <row r="62" spans="1:7" ht="12.75">
      <c r="A62" s="92" t="s">
        <v>228</v>
      </c>
      <c r="B62" s="92"/>
      <c r="C62" s="92"/>
      <c r="D62" s="92"/>
      <c r="E62" s="92"/>
      <c r="F62" s="92"/>
      <c r="G62" s="23"/>
    </row>
    <row r="63" spans="1:7" ht="12.75">
      <c r="A63" s="92" t="s">
        <v>229</v>
      </c>
      <c r="B63" s="92"/>
      <c r="C63" s="92"/>
      <c r="D63" s="92"/>
      <c r="E63" s="92"/>
      <c r="F63" s="92"/>
      <c r="G63" s="23"/>
    </row>
    <row r="64" spans="1:7" ht="12.75">
      <c r="A64" s="92" t="s">
        <v>230</v>
      </c>
      <c r="B64" s="92"/>
      <c r="C64" s="92"/>
      <c r="D64" s="92"/>
      <c r="E64" s="92"/>
      <c r="F64" s="92"/>
      <c r="G64" s="23"/>
    </row>
    <row r="65" spans="1:7" ht="12.75">
      <c r="A65" s="92" t="s">
        <v>231</v>
      </c>
      <c r="B65" s="92"/>
      <c r="C65" s="92"/>
      <c r="D65" s="92"/>
      <c r="E65" s="92"/>
      <c r="F65" s="92"/>
      <c r="G65" s="41"/>
    </row>
    <row r="67" ht="12.75">
      <c r="A67" s="19" t="s">
        <v>232</v>
      </c>
    </row>
    <row r="68" spans="1:5" ht="12.75">
      <c r="A68" s="19" t="s">
        <v>233</v>
      </c>
      <c r="B68" s="40"/>
      <c r="C68" s="19" t="s">
        <v>234</v>
      </c>
      <c r="D68" s="40"/>
      <c r="E68" s="19" t="s">
        <v>235</v>
      </c>
    </row>
    <row r="69" spans="1:5" ht="12.75">
      <c r="A69" s="19" t="s">
        <v>236</v>
      </c>
      <c r="B69" s="41"/>
      <c r="C69" s="19" t="s">
        <v>234</v>
      </c>
      <c r="D69" s="41"/>
      <c r="E69" s="19" t="s">
        <v>235</v>
      </c>
    </row>
    <row r="72" ht="12.75">
      <c r="A72" s="315" t="s">
        <v>32</v>
      </c>
    </row>
    <row r="73" ht="12.75">
      <c r="A73" s="315" t="s">
        <v>33</v>
      </c>
    </row>
    <row r="74" ht="12.75">
      <c r="A74" s="315"/>
    </row>
    <row r="75" ht="12.75">
      <c r="A75" s="315" t="s">
        <v>34</v>
      </c>
    </row>
    <row r="76" ht="12.75">
      <c r="A76" s="315"/>
    </row>
    <row r="77" ht="12.75">
      <c r="A77" s="315"/>
    </row>
    <row r="78" ht="12.75">
      <c r="A78" s="315" t="s">
        <v>35</v>
      </c>
    </row>
    <row r="79" ht="12.75">
      <c r="A79" s="315" t="s">
        <v>36</v>
      </c>
    </row>
    <row r="80" ht="12.75">
      <c r="A80" s="315"/>
    </row>
    <row r="82" ht="12.75">
      <c r="A82" s="168" t="s">
        <v>163</v>
      </c>
    </row>
    <row r="83" ht="12.75">
      <c r="J83" s="54"/>
    </row>
    <row r="84" spans="11:13" ht="12.75">
      <c r="K84" s="54"/>
      <c r="L84" s="54"/>
      <c r="M84" s="54"/>
    </row>
    <row r="85" spans="11:13" ht="12.75">
      <c r="K85" s="54"/>
      <c r="L85" s="54"/>
      <c r="M85" s="54"/>
    </row>
    <row r="86" spans="11:13" ht="12.75">
      <c r="K86" s="54"/>
      <c r="L86" s="54"/>
      <c r="M86" s="54"/>
    </row>
    <row r="87" spans="11:13" ht="12.75">
      <c r="K87" s="54"/>
      <c r="L87" s="54"/>
      <c r="M87" s="54"/>
    </row>
    <row r="88" spans="11:13" ht="27.75" customHeight="1">
      <c r="K88" s="54"/>
      <c r="L88" s="54"/>
      <c r="M88" s="54"/>
    </row>
    <row r="89" spans="11:13" ht="12.75">
      <c r="K89" s="54"/>
      <c r="L89" s="54"/>
      <c r="M89" s="54"/>
    </row>
    <row r="90" spans="11:13" ht="12.75">
      <c r="K90" s="54"/>
      <c r="L90" s="54"/>
      <c r="M90" s="54"/>
    </row>
    <row r="91" spans="11:13" ht="12.75">
      <c r="K91" s="54"/>
      <c r="L91" s="54"/>
      <c r="M91" s="54"/>
    </row>
    <row r="92" spans="11:13" ht="12.75">
      <c r="K92" s="54"/>
      <c r="L92" s="54"/>
      <c r="M92" s="54"/>
    </row>
    <row r="93" spans="11:13" ht="12.75">
      <c r="K93" s="54"/>
      <c r="L93" s="54"/>
      <c r="M93" s="54"/>
    </row>
    <row r="94" spans="11:13" ht="12.75">
      <c r="K94" s="54"/>
      <c r="L94" s="54"/>
      <c r="M94" s="54"/>
    </row>
    <row r="95" spans="11:13" ht="12.75">
      <c r="K95" s="54"/>
      <c r="L95" s="54"/>
      <c r="M95" s="54"/>
    </row>
    <row r="96" spans="11:13" ht="12.75">
      <c r="K96" s="54"/>
      <c r="L96" s="54"/>
      <c r="M96" s="54"/>
    </row>
    <row r="97" spans="11:13" ht="12.75">
      <c r="K97" s="54"/>
      <c r="L97" s="54"/>
      <c r="M97" s="54"/>
    </row>
    <row r="98" spans="11:13" ht="12.75">
      <c r="K98" s="54"/>
      <c r="L98" s="54"/>
      <c r="M98" s="54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4">
      <selection activeCell="D39" sqref="D39"/>
    </sheetView>
  </sheetViews>
  <sheetFormatPr defaultColWidth="9.00390625" defaultRowHeight="12.75"/>
  <cols>
    <col min="1" max="1" width="59.25390625" style="10" customWidth="1"/>
    <col min="2" max="2" width="4.875" style="10" customWidth="1"/>
    <col min="3" max="3" width="13.25390625" style="10" customWidth="1"/>
    <col min="4" max="4" width="12.875" style="10" customWidth="1"/>
    <col min="5" max="5" width="8.875" style="10" customWidth="1"/>
    <col min="6" max="6" width="8.375" style="10" customWidth="1"/>
    <col min="7" max="16384" width="9.00390625" style="10" customWidth="1"/>
  </cols>
  <sheetData>
    <row r="1" spans="3:4" ht="12.75">
      <c r="C1" s="258"/>
      <c r="D1" s="310" t="s">
        <v>447</v>
      </c>
    </row>
    <row r="2" spans="3:4" ht="12.75">
      <c r="C2" s="457" t="s">
        <v>448</v>
      </c>
      <c r="D2" s="457"/>
    </row>
    <row r="3" spans="1:4" ht="12.75">
      <c r="A3" s="320"/>
      <c r="C3" s="457" t="s">
        <v>452</v>
      </c>
      <c r="D3" s="457"/>
    </row>
    <row r="4" spans="1:4" ht="12.75">
      <c r="A4" s="360" t="s">
        <v>455</v>
      </c>
      <c r="C4" s="361"/>
      <c r="D4" s="361"/>
    </row>
    <row r="5" spans="1:4" ht="13.5" thickBot="1">
      <c r="A5" s="256"/>
      <c r="B5" s="256"/>
      <c r="C5" s="256"/>
      <c r="D5" s="257" t="s">
        <v>69</v>
      </c>
    </row>
    <row r="6" spans="1:4" ht="12.75">
      <c r="A6" s="258" t="s">
        <v>721</v>
      </c>
      <c r="B6" s="256" t="s">
        <v>456</v>
      </c>
      <c r="C6" s="256"/>
      <c r="D6" s="259" t="s">
        <v>454</v>
      </c>
    </row>
    <row r="7" spans="1:4" ht="12.75">
      <c r="A7" s="256"/>
      <c r="B7" s="256" t="s">
        <v>71</v>
      </c>
      <c r="C7" s="256"/>
      <c r="D7" s="260"/>
    </row>
    <row r="8" spans="1:4" ht="12.75">
      <c r="A8" s="256" t="s">
        <v>718</v>
      </c>
      <c r="B8" s="256" t="s">
        <v>73</v>
      </c>
      <c r="C8" s="256"/>
      <c r="D8" s="261">
        <v>47152993</v>
      </c>
    </row>
    <row r="9" spans="1:4" ht="12.75">
      <c r="A9" s="256" t="s">
        <v>74</v>
      </c>
      <c r="B9" s="256"/>
      <c r="C9" s="256"/>
      <c r="D9" s="261"/>
    </row>
    <row r="10" spans="1:4" ht="12.75">
      <c r="A10" s="256" t="s">
        <v>75</v>
      </c>
      <c r="B10" s="256" t="s">
        <v>76</v>
      </c>
      <c r="C10" s="256"/>
      <c r="D10" s="262">
        <v>7606064679</v>
      </c>
    </row>
    <row r="11" spans="1:4" ht="12.75">
      <c r="A11" s="256" t="s">
        <v>688</v>
      </c>
      <c r="B11" s="256" t="s">
        <v>78</v>
      </c>
      <c r="C11" s="256"/>
      <c r="D11" s="261" t="s">
        <v>723</v>
      </c>
    </row>
    <row r="12" spans="1:4" ht="12.75">
      <c r="A12" s="256" t="s">
        <v>79</v>
      </c>
      <c r="B12" s="256" t="s">
        <v>451</v>
      </c>
      <c r="C12" s="256"/>
      <c r="D12" s="261">
        <v>47</v>
      </c>
    </row>
    <row r="13" spans="1:4" ht="12.75">
      <c r="A13" s="256" t="s">
        <v>80</v>
      </c>
      <c r="B13" s="256"/>
      <c r="C13" s="256"/>
      <c r="D13" s="263">
        <v>14</v>
      </c>
    </row>
    <row r="14" spans="1:4" ht="13.5" thickBot="1">
      <c r="A14" s="256" t="s">
        <v>81</v>
      </c>
      <c r="B14" s="256" t="s">
        <v>82</v>
      </c>
      <c r="C14" s="256"/>
      <c r="D14" s="264" t="s">
        <v>83</v>
      </c>
    </row>
    <row r="15" spans="1:4" ht="12.75">
      <c r="A15" s="256" t="s">
        <v>689</v>
      </c>
      <c r="B15" s="256"/>
      <c r="C15" s="256"/>
      <c r="D15" s="256"/>
    </row>
    <row r="16" spans="1:4" ht="12.75">
      <c r="A16" s="256" t="s">
        <v>85</v>
      </c>
      <c r="B16" s="256"/>
      <c r="C16" s="256"/>
      <c r="D16" s="256"/>
    </row>
    <row r="17" spans="1:4" ht="12.75">
      <c r="A17" s="256"/>
      <c r="B17" s="256"/>
      <c r="C17" s="265" t="s">
        <v>86</v>
      </c>
      <c r="D17" s="6"/>
    </row>
    <row r="18" spans="1:4" ht="12.75">
      <c r="A18" s="256"/>
      <c r="B18" s="256"/>
      <c r="C18" s="265" t="s">
        <v>87</v>
      </c>
      <c r="D18" s="6"/>
    </row>
    <row r="19" spans="1:4" ht="15.75">
      <c r="A19" s="2"/>
      <c r="B19" s="3"/>
      <c r="C19" s="4"/>
      <c r="D19" s="5"/>
    </row>
    <row r="20" spans="1:4" ht="24">
      <c r="A20" s="364" t="s">
        <v>237</v>
      </c>
      <c r="B20" s="236" t="s">
        <v>238</v>
      </c>
      <c r="C20" s="243" t="s">
        <v>239</v>
      </c>
      <c r="D20" s="243" t="s">
        <v>240</v>
      </c>
    </row>
    <row r="21" spans="1:4" ht="49.5">
      <c r="A21" s="187" t="s">
        <v>241</v>
      </c>
      <c r="B21" s="365" t="s">
        <v>546</v>
      </c>
      <c r="C21" s="167">
        <v>46074</v>
      </c>
      <c r="D21" s="167">
        <v>43915</v>
      </c>
    </row>
    <row r="22" spans="1:4" ht="25.5">
      <c r="A22" s="210" t="s">
        <v>242</v>
      </c>
      <c r="B22" s="365" t="s">
        <v>547</v>
      </c>
      <c r="C22" s="167">
        <v>45773</v>
      </c>
      <c r="D22" s="167">
        <v>43013</v>
      </c>
    </row>
    <row r="23" spans="1:4" ht="12.75">
      <c r="A23" s="119" t="s">
        <v>243</v>
      </c>
      <c r="B23" s="366" t="s">
        <v>548</v>
      </c>
      <c r="C23" s="7">
        <f>C21-C22</f>
        <v>301</v>
      </c>
      <c r="D23" s="7">
        <f>D21-D22</f>
        <v>902</v>
      </c>
    </row>
    <row r="24" spans="1:4" ht="12.75">
      <c r="A24" s="367" t="s">
        <v>244</v>
      </c>
      <c r="B24" s="368" t="s">
        <v>549</v>
      </c>
      <c r="C24" s="6"/>
      <c r="D24" s="6"/>
    </row>
    <row r="25" spans="1:4" ht="12.75">
      <c r="A25" s="367" t="s">
        <v>245</v>
      </c>
      <c r="B25" s="368" t="s">
        <v>550</v>
      </c>
      <c r="C25" s="6"/>
      <c r="D25" s="6"/>
    </row>
    <row r="26" spans="1:4" ht="12.75">
      <c r="A26" s="119" t="s">
        <v>445</v>
      </c>
      <c r="B26" s="366" t="s">
        <v>551</v>
      </c>
      <c r="C26" s="7">
        <f>C21-C22-C24-C25</f>
        <v>301</v>
      </c>
      <c r="D26" s="7">
        <f>D21-D22-D24-D25</f>
        <v>902</v>
      </c>
    </row>
    <row r="27" spans="1:4" ht="25.5">
      <c r="A27" s="187" t="s">
        <v>246</v>
      </c>
      <c r="B27" s="365" t="s">
        <v>552</v>
      </c>
      <c r="C27" s="167">
        <v>8</v>
      </c>
      <c r="D27" s="167">
        <v>7</v>
      </c>
    </row>
    <row r="28" spans="1:4" ht="12.75">
      <c r="A28" s="367" t="s">
        <v>247</v>
      </c>
      <c r="B28" s="368" t="s">
        <v>553</v>
      </c>
      <c r="C28" s="6"/>
      <c r="D28" s="6"/>
    </row>
    <row r="29" spans="1:4" ht="12.75">
      <c r="A29" s="367" t="s">
        <v>248</v>
      </c>
      <c r="B29" s="368" t="s">
        <v>554</v>
      </c>
      <c r="C29" s="6"/>
      <c r="D29" s="6"/>
    </row>
    <row r="30" spans="1:4" ht="12.75">
      <c r="A30" s="367" t="s">
        <v>249</v>
      </c>
      <c r="B30" s="368" t="s">
        <v>555</v>
      </c>
      <c r="C30" s="6">
        <v>2537</v>
      </c>
      <c r="D30" s="6">
        <v>574</v>
      </c>
    </row>
    <row r="31" spans="1:4" ht="12.75">
      <c r="A31" s="367" t="s">
        <v>250</v>
      </c>
      <c r="B31" s="368">
        <v>100</v>
      </c>
      <c r="C31" s="6">
        <v>2615</v>
      </c>
      <c r="D31" s="6">
        <v>1245</v>
      </c>
    </row>
    <row r="32" spans="1:4" ht="12.75">
      <c r="A32" s="121" t="s">
        <v>251</v>
      </c>
      <c r="B32" s="369">
        <v>120</v>
      </c>
      <c r="C32" s="167"/>
      <c r="D32" s="167"/>
    </row>
    <row r="33" spans="1:4" ht="12.75">
      <c r="A33" s="367" t="s">
        <v>252</v>
      </c>
      <c r="B33" s="370">
        <v>130</v>
      </c>
      <c r="C33" s="6"/>
      <c r="D33" s="6"/>
    </row>
    <row r="34" spans="1:4" ht="25.5">
      <c r="A34" s="238" t="s">
        <v>446</v>
      </c>
      <c r="B34" s="371">
        <v>140</v>
      </c>
      <c r="C34" s="7">
        <f>C26+C27-C28+C29+C30-C31+C32-C33</f>
        <v>231</v>
      </c>
      <c r="D34" s="7">
        <f>D26+D27-D28+D29+D30-D31+D32-D33</f>
        <v>238</v>
      </c>
    </row>
    <row r="35" spans="1:4" ht="12.75">
      <c r="A35" s="367" t="s">
        <v>97</v>
      </c>
      <c r="B35" s="370" t="s">
        <v>556</v>
      </c>
      <c r="C35" s="6"/>
      <c r="D35" s="6"/>
    </row>
    <row r="36" spans="1:4" ht="12.75">
      <c r="A36" s="367" t="s">
        <v>133</v>
      </c>
      <c r="B36" s="370" t="s">
        <v>557</v>
      </c>
      <c r="C36" s="6"/>
      <c r="D36" s="6"/>
    </row>
    <row r="37" spans="1:4" ht="12.75">
      <c r="A37" s="210" t="s">
        <v>253</v>
      </c>
      <c r="B37" s="369" t="s">
        <v>558</v>
      </c>
      <c r="C37" s="167">
        <v>134</v>
      </c>
      <c r="D37" s="167">
        <v>199</v>
      </c>
    </row>
    <row r="38" spans="1:4" ht="24.75" customHeight="1">
      <c r="A38" s="121" t="s">
        <v>254</v>
      </c>
      <c r="B38" s="369"/>
      <c r="C38" s="167">
        <v>8</v>
      </c>
      <c r="D38" s="167">
        <v>2</v>
      </c>
    </row>
    <row r="39" spans="1:4" ht="12.75">
      <c r="A39" s="211" t="s">
        <v>255</v>
      </c>
      <c r="B39" s="369" t="s">
        <v>559</v>
      </c>
      <c r="C39" s="167">
        <v>89</v>
      </c>
      <c r="D39" s="167">
        <v>37</v>
      </c>
    </row>
    <row r="40" spans="1:9" ht="12.75">
      <c r="A40" s="121" t="s">
        <v>256</v>
      </c>
      <c r="B40" s="369"/>
      <c r="C40" s="167"/>
      <c r="D40" s="167"/>
      <c r="I40" s="24"/>
    </row>
    <row r="41" spans="1:4" ht="12.75">
      <c r="A41" s="121" t="s">
        <v>257</v>
      </c>
      <c r="B41" s="369" t="s">
        <v>560</v>
      </c>
      <c r="C41" s="167"/>
      <c r="D41" s="167"/>
    </row>
    <row r="42" spans="1:4" ht="12.75">
      <c r="A42" s="121" t="s">
        <v>258</v>
      </c>
      <c r="B42" s="369"/>
      <c r="C42" s="167"/>
      <c r="D42" s="167"/>
    </row>
    <row r="43" spans="1:4" ht="12.75">
      <c r="A43" s="122" t="s">
        <v>259</v>
      </c>
      <c r="B43" s="369"/>
      <c r="C43" s="167"/>
      <c r="D43" s="167"/>
    </row>
    <row r="44" spans="1:4" ht="15">
      <c r="A44" s="126"/>
      <c r="B44" s="362"/>
      <c r="C44" s="363"/>
      <c r="D44" s="363"/>
    </row>
    <row r="45" spans="1:5" ht="12.75">
      <c r="A45" s="212" t="s">
        <v>260</v>
      </c>
      <c r="B45" s="241"/>
      <c r="C45" s="241"/>
      <c r="D45" s="241"/>
      <c r="E45" s="241"/>
    </row>
    <row r="46" spans="1:6" ht="12.75">
      <c r="A46" s="372"/>
      <c r="B46" s="373"/>
      <c r="C46" s="125" t="s">
        <v>261</v>
      </c>
      <c r="D46" s="124"/>
      <c r="E46" s="123" t="s">
        <v>262</v>
      </c>
      <c r="F46" s="124"/>
    </row>
    <row r="47" spans="1:6" ht="12.75">
      <c r="A47" s="374" t="s">
        <v>263</v>
      </c>
      <c r="B47" s="375"/>
      <c r="C47" s="129" t="s">
        <v>264</v>
      </c>
      <c r="D47" s="129" t="s">
        <v>265</v>
      </c>
      <c r="E47" s="129" t="s">
        <v>264</v>
      </c>
      <c r="F47" s="129" t="s">
        <v>265</v>
      </c>
    </row>
    <row r="48" spans="1:6" ht="38.25">
      <c r="A48" s="127" t="s">
        <v>266</v>
      </c>
      <c r="B48" s="244"/>
      <c r="C48" s="13"/>
      <c r="D48" s="13"/>
      <c r="E48" s="13"/>
      <c r="F48" s="13"/>
    </row>
    <row r="49" spans="1:6" ht="12.75">
      <c r="A49" s="376" t="s">
        <v>267</v>
      </c>
      <c r="B49" s="244"/>
      <c r="C49" s="13"/>
      <c r="D49" s="13"/>
      <c r="E49" s="13"/>
      <c r="F49" s="13"/>
    </row>
    <row r="50" spans="1:6" ht="25.5">
      <c r="A50" s="128" t="s">
        <v>268</v>
      </c>
      <c r="B50" s="244"/>
      <c r="C50" s="13"/>
      <c r="D50" s="13"/>
      <c r="E50" s="13"/>
      <c r="F50" s="13"/>
    </row>
    <row r="51" spans="1:6" ht="12.75">
      <c r="A51" s="128" t="s">
        <v>269</v>
      </c>
      <c r="B51" s="244"/>
      <c r="C51" s="13"/>
      <c r="D51" s="13"/>
      <c r="E51" s="13"/>
      <c r="F51" s="13"/>
    </row>
    <row r="52" spans="1:6" ht="25.5">
      <c r="A52" s="128" t="s">
        <v>270</v>
      </c>
      <c r="B52" s="244"/>
      <c r="C52" s="239"/>
      <c r="D52" s="239"/>
      <c r="E52" s="13"/>
      <c r="F52" s="13"/>
    </row>
    <row r="53" spans="1:6" ht="12.75">
      <c r="A53" s="130"/>
      <c r="B53" s="244"/>
      <c r="C53" s="13"/>
      <c r="D53" s="13"/>
      <c r="E53" s="13"/>
      <c r="F53" s="13"/>
    </row>
    <row r="55" spans="1:6" ht="11.25" customHeight="1">
      <c r="A55" s="19" t="s">
        <v>161</v>
      </c>
      <c r="B55" s="19"/>
      <c r="C55" s="19"/>
      <c r="D55" s="19"/>
      <c r="E55" s="19"/>
      <c r="F55" s="19"/>
    </row>
    <row r="56" spans="1:6" ht="12.75">
      <c r="A56" s="19"/>
      <c r="B56" s="377"/>
      <c r="C56" s="19"/>
      <c r="D56" s="377"/>
      <c r="E56" s="19"/>
      <c r="F56" s="19"/>
    </row>
    <row r="57" spans="1:6" ht="7.5" customHeight="1">
      <c r="A57" s="378" t="s">
        <v>162</v>
      </c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203" t="s">
        <v>163</v>
      </c>
      <c r="B59" s="19"/>
      <c r="C59" s="19"/>
      <c r="D59" s="19"/>
      <c r="E59" s="19"/>
      <c r="F59" s="19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51">
      <selection activeCell="G62" sqref="G62"/>
    </sheetView>
  </sheetViews>
  <sheetFormatPr defaultColWidth="9.00390625" defaultRowHeight="12.75"/>
  <cols>
    <col min="1" max="1" width="32.25390625" style="0" customWidth="1"/>
    <col min="2" max="2" width="5.625" style="390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67"/>
      <c r="B1" s="271"/>
      <c r="C1" s="268"/>
      <c r="D1" s="267"/>
      <c r="E1" s="267"/>
      <c r="F1" s="267"/>
      <c r="G1" s="269" t="s">
        <v>447</v>
      </c>
    </row>
    <row r="2" spans="1:7" ht="15">
      <c r="A2" s="267"/>
      <c r="B2" s="271"/>
      <c r="C2" s="267"/>
      <c r="D2" s="267"/>
      <c r="E2" s="458" t="s">
        <v>448</v>
      </c>
      <c r="F2" s="458"/>
      <c r="G2" s="458"/>
    </row>
    <row r="3" spans="1:7" ht="15">
      <c r="A3" s="270"/>
      <c r="B3" s="271"/>
      <c r="C3" s="267"/>
      <c r="D3" s="267"/>
      <c r="E3" s="267"/>
      <c r="F3" s="458" t="s">
        <v>452</v>
      </c>
      <c r="G3" s="458"/>
    </row>
    <row r="4" spans="2:7" ht="15">
      <c r="B4" s="379" t="s">
        <v>459</v>
      </c>
      <c r="C4" s="271"/>
      <c r="D4" s="271"/>
      <c r="E4" s="267"/>
      <c r="F4" s="267"/>
      <c r="G4" s="267"/>
    </row>
    <row r="5" spans="1:7" ht="15" thickBot="1">
      <c r="A5" s="272"/>
      <c r="B5" s="281"/>
      <c r="C5" s="272"/>
      <c r="D5" s="267"/>
      <c r="E5" s="267"/>
      <c r="F5" s="267"/>
      <c r="G5" s="273" t="s">
        <v>69</v>
      </c>
    </row>
    <row r="6" spans="1:7" ht="15">
      <c r="A6" s="274" t="s">
        <v>726</v>
      </c>
      <c r="B6" s="271"/>
      <c r="C6" s="272"/>
      <c r="D6" s="267"/>
      <c r="E6" s="272" t="s">
        <v>457</v>
      </c>
      <c r="F6" s="267"/>
      <c r="G6" s="275" t="s">
        <v>458</v>
      </c>
    </row>
    <row r="7" spans="1:7" ht="14.25">
      <c r="A7" s="272"/>
      <c r="B7" s="271"/>
      <c r="C7" s="272"/>
      <c r="D7" s="267"/>
      <c r="E7" s="272" t="s">
        <v>71</v>
      </c>
      <c r="F7" s="267"/>
      <c r="G7" s="276"/>
    </row>
    <row r="8" spans="1:7" ht="14.25">
      <c r="A8" s="272" t="s">
        <v>725</v>
      </c>
      <c r="B8" s="271"/>
      <c r="C8" s="272"/>
      <c r="D8" s="267"/>
      <c r="E8" s="272" t="s">
        <v>73</v>
      </c>
      <c r="F8" s="267"/>
      <c r="G8" s="277">
        <v>47152993</v>
      </c>
    </row>
    <row r="9" spans="1:7" ht="14.25">
      <c r="A9" s="272" t="s">
        <v>74</v>
      </c>
      <c r="B9" s="271"/>
      <c r="C9" s="272"/>
      <c r="D9" s="267"/>
      <c r="E9" s="272"/>
      <c r="F9" s="267"/>
      <c r="G9" s="277"/>
    </row>
    <row r="10" spans="1:7" ht="14.25">
      <c r="A10" s="272" t="s">
        <v>75</v>
      </c>
      <c r="B10" s="271"/>
      <c r="C10" s="272"/>
      <c r="D10" s="267"/>
      <c r="E10" s="272" t="s">
        <v>76</v>
      </c>
      <c r="F10" s="267"/>
      <c r="G10" s="278"/>
    </row>
    <row r="11" spans="1:7" ht="14.25">
      <c r="A11" s="272" t="s">
        <v>690</v>
      </c>
      <c r="B11" s="271"/>
      <c r="C11" s="272"/>
      <c r="D11" s="267"/>
      <c r="E11" s="272" t="s">
        <v>78</v>
      </c>
      <c r="F11" s="267"/>
      <c r="G11" s="277" t="s">
        <v>724</v>
      </c>
    </row>
    <row r="12" spans="1:7" ht="14.25">
      <c r="A12" s="272" t="s">
        <v>79</v>
      </c>
      <c r="B12" s="271"/>
      <c r="C12" s="272"/>
      <c r="D12" s="267"/>
      <c r="E12" s="272" t="s">
        <v>451</v>
      </c>
      <c r="F12" s="267"/>
      <c r="G12" s="277">
        <v>47</v>
      </c>
    </row>
    <row r="13" spans="1:7" ht="14.25">
      <c r="A13" s="272" t="s">
        <v>80</v>
      </c>
      <c r="B13" s="271"/>
      <c r="C13" s="272"/>
      <c r="D13" s="267"/>
      <c r="E13" s="272"/>
      <c r="F13" s="267"/>
      <c r="G13" s="279">
        <v>14</v>
      </c>
    </row>
    <row r="14" spans="1:7" ht="15" thickBot="1">
      <c r="A14" s="272" t="s">
        <v>81</v>
      </c>
      <c r="B14" s="271"/>
      <c r="C14" s="272"/>
      <c r="D14" s="267"/>
      <c r="E14" s="272" t="s">
        <v>82</v>
      </c>
      <c r="F14" s="267"/>
      <c r="G14" s="280" t="s">
        <v>83</v>
      </c>
    </row>
    <row r="15" spans="1:7" ht="14.25">
      <c r="A15" s="272" t="s">
        <v>691</v>
      </c>
      <c r="B15" s="281"/>
      <c r="C15" s="272"/>
      <c r="D15" s="272"/>
      <c r="E15" s="267"/>
      <c r="F15" s="267"/>
      <c r="G15" s="267"/>
    </row>
    <row r="16" spans="1:7" ht="14.25">
      <c r="A16" s="272" t="s">
        <v>85</v>
      </c>
      <c r="B16" s="281"/>
      <c r="C16" s="272"/>
      <c r="D16" s="272"/>
      <c r="E16" s="267"/>
      <c r="F16" s="267"/>
      <c r="G16" s="267"/>
    </row>
    <row r="17" spans="1:7" ht="14.25">
      <c r="A17" s="272"/>
      <c r="B17" s="281"/>
      <c r="C17" s="267"/>
      <c r="D17" s="267"/>
      <c r="E17" s="267"/>
      <c r="F17" s="281" t="s">
        <v>86</v>
      </c>
      <c r="G17" s="282"/>
    </row>
    <row r="18" spans="1:7" ht="14.25">
      <c r="A18" s="272"/>
      <c r="B18" s="281"/>
      <c r="C18" s="267"/>
      <c r="D18" s="267"/>
      <c r="E18" s="267"/>
      <c r="F18" s="281" t="s">
        <v>87</v>
      </c>
      <c r="G18" s="282"/>
    </row>
    <row r="20" spans="1:7" ht="16.5" thickBot="1">
      <c r="A20" s="213"/>
      <c r="B20" s="380" t="s">
        <v>271</v>
      </c>
      <c r="C20" s="64"/>
      <c r="D20" s="64"/>
      <c r="E20" s="215"/>
      <c r="F20" s="120"/>
      <c r="G20" s="120"/>
    </row>
    <row r="21" spans="1:7" ht="38.25">
      <c r="A21" s="216" t="s">
        <v>263</v>
      </c>
      <c r="B21" s="381" t="s">
        <v>238</v>
      </c>
      <c r="C21" s="216" t="s">
        <v>123</v>
      </c>
      <c r="D21" s="216" t="s">
        <v>125</v>
      </c>
      <c r="E21" s="216" t="s">
        <v>126</v>
      </c>
      <c r="F21" s="216" t="s">
        <v>272</v>
      </c>
      <c r="G21" s="217" t="s">
        <v>223</v>
      </c>
    </row>
    <row r="22" spans="1:7" ht="43.5" customHeight="1">
      <c r="A22" s="219" t="s">
        <v>273</v>
      </c>
      <c r="B22" s="382" t="s">
        <v>546</v>
      </c>
      <c r="C22" s="245">
        <v>967</v>
      </c>
      <c r="D22" s="218">
        <v>1899</v>
      </c>
      <c r="E22" s="218"/>
      <c r="F22" s="218">
        <v>3887</v>
      </c>
      <c r="G22" s="226">
        <v>6753</v>
      </c>
    </row>
    <row r="23" spans="1:7" ht="31.5" customHeight="1">
      <c r="A23" s="219" t="s">
        <v>274</v>
      </c>
      <c r="B23" s="382"/>
      <c r="C23" s="245"/>
      <c r="D23" s="218"/>
      <c r="E23" s="218"/>
      <c r="F23" s="218"/>
      <c r="G23" s="226"/>
    </row>
    <row r="24" spans="1:7" ht="12.75">
      <c r="A24" s="219" t="s">
        <v>275</v>
      </c>
      <c r="B24" s="382" t="s">
        <v>561</v>
      </c>
      <c r="C24" s="445" t="s">
        <v>130</v>
      </c>
      <c r="D24" s="445" t="s">
        <v>130</v>
      </c>
      <c r="E24" s="445" t="s">
        <v>130</v>
      </c>
      <c r="F24" s="218"/>
      <c r="G24" s="226"/>
    </row>
    <row r="25" spans="1:7" ht="25.5">
      <c r="A25" s="219" t="s">
        <v>276</v>
      </c>
      <c r="B25" s="382" t="s">
        <v>562</v>
      </c>
      <c r="C25" s="445" t="s">
        <v>130</v>
      </c>
      <c r="D25" s="218"/>
      <c r="E25" s="445" t="s">
        <v>130</v>
      </c>
      <c r="F25" s="218"/>
      <c r="G25" s="226"/>
    </row>
    <row r="26" spans="1:7" ht="12.75">
      <c r="A26" s="219"/>
      <c r="B26" s="382"/>
      <c r="C26" s="445" t="s">
        <v>130</v>
      </c>
      <c r="D26" s="218"/>
      <c r="E26" s="218"/>
      <c r="F26" s="218"/>
      <c r="G26" s="226"/>
    </row>
    <row r="27" spans="1:7" ht="25.5">
      <c r="A27" s="219" t="s">
        <v>277</v>
      </c>
      <c r="B27" s="382" t="s">
        <v>547</v>
      </c>
      <c r="C27" s="245">
        <v>967</v>
      </c>
      <c r="D27" s="218">
        <v>1899</v>
      </c>
      <c r="E27" s="218"/>
      <c r="F27" s="218">
        <v>3887</v>
      </c>
      <c r="G27" s="226">
        <v>6753</v>
      </c>
    </row>
    <row r="28" spans="1:7" ht="25.5">
      <c r="A28" s="219" t="s">
        <v>278</v>
      </c>
      <c r="B28" s="382" t="s">
        <v>563</v>
      </c>
      <c r="C28" s="445" t="s">
        <v>130</v>
      </c>
      <c r="D28" s="218"/>
      <c r="E28" s="445" t="s">
        <v>130</v>
      </c>
      <c r="F28" s="445" t="s">
        <v>130</v>
      </c>
      <c r="G28" s="226"/>
    </row>
    <row r="29" spans="1:7" ht="12.75">
      <c r="A29" s="219" t="s">
        <v>279</v>
      </c>
      <c r="B29" s="382" t="s">
        <v>564</v>
      </c>
      <c r="C29" s="445" t="s">
        <v>130</v>
      </c>
      <c r="D29" s="445" t="s">
        <v>130</v>
      </c>
      <c r="E29" s="445" t="s">
        <v>130</v>
      </c>
      <c r="F29" s="218">
        <v>2682</v>
      </c>
      <c r="G29" s="226">
        <v>2682</v>
      </c>
    </row>
    <row r="30" spans="1:7" ht="12.75">
      <c r="A30" s="219" t="s">
        <v>280</v>
      </c>
      <c r="B30" s="382" t="s">
        <v>565</v>
      </c>
      <c r="C30" s="445" t="s">
        <v>130</v>
      </c>
      <c r="D30" s="445" t="s">
        <v>130</v>
      </c>
      <c r="E30" s="445" t="s">
        <v>130</v>
      </c>
      <c r="F30" s="218"/>
      <c r="G30" s="226"/>
    </row>
    <row r="31" spans="1:7" ht="12.75">
      <c r="A31" s="219" t="s">
        <v>281</v>
      </c>
      <c r="B31" s="382" t="s">
        <v>549</v>
      </c>
      <c r="C31" s="445" t="s">
        <v>130</v>
      </c>
      <c r="D31" s="445" t="s">
        <v>130</v>
      </c>
      <c r="E31" s="218"/>
      <c r="F31" s="218"/>
      <c r="G31" s="226"/>
    </row>
    <row r="32" spans="1:7" ht="25.5">
      <c r="A32" s="219" t="s">
        <v>282</v>
      </c>
      <c r="B32" s="382"/>
      <c r="C32" s="245"/>
      <c r="D32" s="218"/>
      <c r="E32" s="218"/>
      <c r="F32" s="218"/>
      <c r="G32" s="226"/>
    </row>
    <row r="33" spans="1:7" ht="25.5">
      <c r="A33" s="219" t="s">
        <v>283</v>
      </c>
      <c r="B33" s="382" t="s">
        <v>566</v>
      </c>
      <c r="C33" s="245"/>
      <c r="D33" s="445" t="s">
        <v>130</v>
      </c>
      <c r="E33" s="445" t="s">
        <v>130</v>
      </c>
      <c r="F33" s="445" t="s">
        <v>130</v>
      </c>
      <c r="G33" s="226"/>
    </row>
    <row r="34" spans="1:7" ht="25.5">
      <c r="A34" s="219" t="s">
        <v>284</v>
      </c>
      <c r="B34" s="382" t="s">
        <v>567</v>
      </c>
      <c r="C34" s="245"/>
      <c r="D34" s="445" t="s">
        <v>130</v>
      </c>
      <c r="E34" s="445" t="s">
        <v>130</v>
      </c>
      <c r="F34" s="445" t="s">
        <v>130</v>
      </c>
      <c r="G34" s="226"/>
    </row>
    <row r="35" spans="1:7" ht="25.5">
      <c r="A35" s="219" t="s">
        <v>285</v>
      </c>
      <c r="B35" s="382" t="s">
        <v>568</v>
      </c>
      <c r="C35" s="245"/>
      <c r="D35" s="445" t="s">
        <v>130</v>
      </c>
      <c r="E35" s="445" t="s">
        <v>130</v>
      </c>
      <c r="F35" s="218"/>
      <c r="G35" s="226"/>
    </row>
    <row r="36" spans="1:7" ht="12.75">
      <c r="A36" s="219"/>
      <c r="B36" s="382"/>
      <c r="C36" s="245"/>
      <c r="D36" s="218"/>
      <c r="E36" s="218"/>
      <c r="F36" s="218"/>
      <c r="G36" s="226"/>
    </row>
    <row r="37" spans="1:7" ht="25.5">
      <c r="A37" s="219" t="s">
        <v>286</v>
      </c>
      <c r="B37" s="382"/>
      <c r="C37" s="245"/>
      <c r="D37" s="218"/>
      <c r="E37" s="218"/>
      <c r="F37" s="218"/>
      <c r="G37" s="226"/>
    </row>
    <row r="38" spans="1:7" ht="12.75">
      <c r="A38" s="219" t="s">
        <v>287</v>
      </c>
      <c r="B38" s="382" t="s">
        <v>569</v>
      </c>
      <c r="C38" s="245"/>
      <c r="D38" s="445" t="s">
        <v>130</v>
      </c>
      <c r="E38" s="445" t="s">
        <v>130</v>
      </c>
      <c r="F38" s="445" t="s">
        <v>130</v>
      </c>
      <c r="G38" s="226"/>
    </row>
    <row r="39" spans="1:7" ht="12.75">
      <c r="A39" s="219" t="s">
        <v>288</v>
      </c>
      <c r="B39" s="382" t="s">
        <v>570</v>
      </c>
      <c r="C39" s="245"/>
      <c r="D39" s="445" t="s">
        <v>130</v>
      </c>
      <c r="E39" s="445" t="s">
        <v>130</v>
      </c>
      <c r="F39" s="445" t="s">
        <v>130</v>
      </c>
      <c r="G39" s="226"/>
    </row>
    <row r="40" spans="1:7" ht="25.5">
      <c r="A40" s="219" t="s">
        <v>285</v>
      </c>
      <c r="B40" s="382" t="s">
        <v>571</v>
      </c>
      <c r="C40" s="245"/>
      <c r="D40" s="445" t="s">
        <v>130</v>
      </c>
      <c r="E40" s="445" t="s">
        <v>130</v>
      </c>
      <c r="F40" s="218"/>
      <c r="G40" s="226"/>
    </row>
    <row r="41" spans="1:7" ht="12.75">
      <c r="A41" s="219"/>
      <c r="B41" s="382"/>
      <c r="C41" s="245"/>
      <c r="D41" s="218"/>
      <c r="E41" s="218"/>
      <c r="F41" s="218"/>
      <c r="G41" s="226"/>
    </row>
    <row r="42" spans="1:7" ht="25.5">
      <c r="A42" s="219" t="s">
        <v>289</v>
      </c>
      <c r="B42" s="382" t="s">
        <v>552</v>
      </c>
      <c r="C42" s="245">
        <v>967</v>
      </c>
      <c r="D42" s="218">
        <v>1899</v>
      </c>
      <c r="E42" s="218"/>
      <c r="F42" s="218">
        <v>3697</v>
      </c>
      <c r="G42" s="226">
        <v>6563</v>
      </c>
    </row>
    <row r="43" spans="1:7" ht="25.5">
      <c r="A43" s="219" t="s">
        <v>290</v>
      </c>
      <c r="B43" s="382"/>
      <c r="C43" s="245"/>
      <c r="D43" s="218"/>
      <c r="E43" s="218"/>
      <c r="F43" s="218"/>
      <c r="G43" s="226"/>
    </row>
    <row r="44" spans="1:7" ht="12.75">
      <c r="A44" s="219" t="s">
        <v>275</v>
      </c>
      <c r="B44" s="382" t="s">
        <v>572</v>
      </c>
      <c r="C44" s="445" t="s">
        <v>130</v>
      </c>
      <c r="D44" s="445" t="s">
        <v>130</v>
      </c>
      <c r="E44" s="445" t="s">
        <v>130</v>
      </c>
      <c r="F44" s="218"/>
      <c r="G44" s="226"/>
    </row>
    <row r="45" spans="1:7" ht="25.5">
      <c r="A45" s="219" t="s">
        <v>276</v>
      </c>
      <c r="B45" s="382" t="s">
        <v>573</v>
      </c>
      <c r="C45" s="445" t="s">
        <v>130</v>
      </c>
      <c r="D45" s="218"/>
      <c r="E45" s="445" t="s">
        <v>130</v>
      </c>
      <c r="F45" s="218"/>
      <c r="G45" s="226"/>
    </row>
    <row r="46" spans="1:7" ht="12.75">
      <c r="A46" s="219"/>
      <c r="B46" s="382"/>
      <c r="C46" s="445" t="s">
        <v>130</v>
      </c>
      <c r="D46" s="218"/>
      <c r="E46" s="218"/>
      <c r="F46" s="218"/>
      <c r="G46" s="226"/>
    </row>
    <row r="47" spans="1:7" ht="25.5">
      <c r="A47" s="219" t="s">
        <v>291</v>
      </c>
      <c r="B47" s="382" t="s">
        <v>574</v>
      </c>
      <c r="C47" s="245">
        <v>967</v>
      </c>
      <c r="D47" s="218">
        <v>1899</v>
      </c>
      <c r="E47" s="218"/>
      <c r="F47" s="218">
        <v>3697</v>
      </c>
      <c r="G47" s="226">
        <v>6563</v>
      </c>
    </row>
    <row r="48" spans="1:7" ht="25.5">
      <c r="A48" s="219" t="s">
        <v>278</v>
      </c>
      <c r="B48" s="382" t="s">
        <v>575</v>
      </c>
      <c r="C48" s="445" t="s">
        <v>130</v>
      </c>
      <c r="D48" s="218"/>
      <c r="E48" s="445" t="s">
        <v>130</v>
      </c>
      <c r="F48" s="445" t="s">
        <v>130</v>
      </c>
      <c r="G48" s="226"/>
    </row>
    <row r="49" spans="1:7" ht="12.75">
      <c r="A49" s="219" t="s">
        <v>279</v>
      </c>
      <c r="B49" s="382" t="s">
        <v>576</v>
      </c>
      <c r="C49" s="445" t="s">
        <v>130</v>
      </c>
      <c r="D49" s="445" t="s">
        <v>130</v>
      </c>
      <c r="E49" s="445" t="s">
        <v>130</v>
      </c>
      <c r="F49" s="218">
        <v>37</v>
      </c>
      <c r="G49" s="226"/>
    </row>
    <row r="50" spans="1:7" ht="12.75">
      <c r="A50" s="219" t="s">
        <v>280</v>
      </c>
      <c r="B50" s="382" t="s">
        <v>577</v>
      </c>
      <c r="C50" s="445" t="s">
        <v>130</v>
      </c>
      <c r="D50" s="445" t="s">
        <v>130</v>
      </c>
      <c r="E50" s="445" t="s">
        <v>130</v>
      </c>
      <c r="F50" s="218"/>
      <c r="G50" s="226"/>
    </row>
    <row r="51" spans="1:7" ht="12.75">
      <c r="A51" s="219" t="s">
        <v>281</v>
      </c>
      <c r="B51" s="382" t="s">
        <v>578</v>
      </c>
      <c r="C51" s="445" t="s">
        <v>130</v>
      </c>
      <c r="D51" s="445" t="s">
        <v>130</v>
      </c>
      <c r="E51" s="218"/>
      <c r="F51" s="218"/>
      <c r="G51" s="226"/>
    </row>
    <row r="52" spans="1:7" ht="25.5">
      <c r="A52" s="219" t="s">
        <v>282</v>
      </c>
      <c r="B52" s="382"/>
      <c r="C52" s="245"/>
      <c r="D52" s="218"/>
      <c r="E52" s="218"/>
      <c r="F52" s="218"/>
      <c r="G52" s="226"/>
    </row>
    <row r="53" spans="1:7" ht="25.5">
      <c r="A53" s="219" t="s">
        <v>283</v>
      </c>
      <c r="B53" s="382" t="s">
        <v>579</v>
      </c>
      <c r="C53" s="245"/>
      <c r="D53" s="445" t="s">
        <v>130</v>
      </c>
      <c r="E53" s="445" t="s">
        <v>130</v>
      </c>
      <c r="F53" s="445" t="s">
        <v>130</v>
      </c>
      <c r="G53" s="226"/>
    </row>
    <row r="54" spans="1:7" ht="25.5">
      <c r="A54" s="219" t="s">
        <v>284</v>
      </c>
      <c r="B54" s="382" t="s">
        <v>580</v>
      </c>
      <c r="C54" s="245"/>
      <c r="D54" s="445" t="s">
        <v>130</v>
      </c>
      <c r="E54" s="445" t="s">
        <v>130</v>
      </c>
      <c r="F54" s="445" t="s">
        <v>130</v>
      </c>
      <c r="G54" s="226"/>
    </row>
    <row r="55" spans="1:7" ht="25.5">
      <c r="A55" s="219" t="s">
        <v>285</v>
      </c>
      <c r="B55" s="382" t="s">
        <v>581</v>
      </c>
      <c r="C55" s="245">
        <v>6710</v>
      </c>
      <c r="D55" s="445" t="s">
        <v>130</v>
      </c>
      <c r="E55" s="445" t="s">
        <v>130</v>
      </c>
      <c r="F55" s="218"/>
      <c r="G55" s="226"/>
    </row>
    <row r="56" spans="1:7" ht="12.75">
      <c r="A56" s="219"/>
      <c r="B56" s="382"/>
      <c r="C56" s="245"/>
      <c r="D56" s="218"/>
      <c r="E56" s="218"/>
      <c r="F56" s="218"/>
      <c r="G56" s="226"/>
    </row>
    <row r="57" spans="1:7" ht="25.5">
      <c r="A57" s="219" t="s">
        <v>286</v>
      </c>
      <c r="B57" s="382"/>
      <c r="C57" s="245"/>
      <c r="D57" s="218" t="str">
        <f>+бал!A68</f>
        <v>задолженность перед государственными внебюджетными фондами</v>
      </c>
      <c r="E57" s="218"/>
      <c r="F57" s="218"/>
      <c r="G57" s="226"/>
    </row>
    <row r="58" spans="1:7" ht="12.75">
      <c r="A58" s="219" t="s">
        <v>287</v>
      </c>
      <c r="B58" s="382" t="s">
        <v>582</v>
      </c>
      <c r="C58" s="245"/>
      <c r="D58" s="445" t="s">
        <v>130</v>
      </c>
      <c r="E58" s="445" t="s">
        <v>130</v>
      </c>
      <c r="F58" s="445" t="s">
        <v>130</v>
      </c>
      <c r="G58" s="226"/>
    </row>
    <row r="59" spans="1:7" ht="12.75">
      <c r="A59" s="219" t="s">
        <v>288</v>
      </c>
      <c r="B59" s="382" t="s">
        <v>583</v>
      </c>
      <c r="C59" s="245"/>
      <c r="D59" s="445" t="s">
        <v>130</v>
      </c>
      <c r="E59" s="445" t="s">
        <v>130</v>
      </c>
      <c r="F59" s="445" t="s">
        <v>130</v>
      </c>
      <c r="G59" s="226"/>
    </row>
    <row r="60" spans="1:7" ht="25.5">
      <c r="A60" s="219" t="s">
        <v>285</v>
      </c>
      <c r="B60" s="382" t="s">
        <v>584</v>
      </c>
      <c r="C60" s="245"/>
      <c r="D60" s="445" t="s">
        <v>130</v>
      </c>
      <c r="E60" s="445" t="s">
        <v>130</v>
      </c>
      <c r="F60" s="218"/>
      <c r="G60" s="226"/>
    </row>
    <row r="61" spans="1:7" ht="12.75">
      <c r="A61" s="219"/>
      <c r="B61" s="382"/>
      <c r="C61" s="245"/>
      <c r="D61" s="218"/>
      <c r="E61" s="218"/>
      <c r="F61" s="218"/>
      <c r="G61" s="226"/>
    </row>
    <row r="62" spans="1:7" ht="25.5">
      <c r="A62" s="219" t="s">
        <v>292</v>
      </c>
      <c r="B62" s="382" t="s">
        <v>585</v>
      </c>
      <c r="C62" s="245">
        <v>6710</v>
      </c>
      <c r="D62" s="218"/>
      <c r="E62" s="218"/>
      <c r="F62" s="218">
        <v>-125</v>
      </c>
      <c r="G62" s="226">
        <v>6585</v>
      </c>
    </row>
    <row r="63" spans="1:7" ht="16.5" thickBot="1">
      <c r="A63" s="221"/>
      <c r="B63" s="383" t="s">
        <v>293</v>
      </c>
      <c r="C63" s="246"/>
      <c r="D63" s="32"/>
      <c r="E63" s="32"/>
      <c r="F63" s="32"/>
      <c r="G63" s="32"/>
    </row>
    <row r="64" spans="1:7" ht="25.5">
      <c r="A64" s="216" t="s">
        <v>263</v>
      </c>
      <c r="B64" s="384" t="s">
        <v>238</v>
      </c>
      <c r="C64" s="216" t="s">
        <v>294</v>
      </c>
      <c r="D64" s="216" t="s">
        <v>295</v>
      </c>
      <c r="E64" s="216" t="s">
        <v>296</v>
      </c>
      <c r="F64" s="217" t="s">
        <v>294</v>
      </c>
      <c r="G64" s="10"/>
    </row>
    <row r="65" spans="1:7" ht="45.75" customHeight="1">
      <c r="A65" s="219" t="s">
        <v>649</v>
      </c>
      <c r="B65" s="382"/>
      <c r="C65" s="245"/>
      <c r="D65" s="218"/>
      <c r="E65" s="218"/>
      <c r="F65" s="226"/>
      <c r="G65" s="10"/>
    </row>
    <row r="66" spans="1:7" ht="12.75">
      <c r="A66" s="417" t="s">
        <v>297</v>
      </c>
      <c r="B66" s="382"/>
      <c r="C66" s="245"/>
      <c r="D66" s="218"/>
      <c r="E66" s="218"/>
      <c r="F66" s="226"/>
      <c r="G66" s="10"/>
    </row>
    <row r="67" spans="1:7" ht="12.75">
      <c r="A67" s="219" t="s">
        <v>298</v>
      </c>
      <c r="B67" s="382"/>
      <c r="C67" s="229"/>
      <c r="D67" s="229"/>
      <c r="E67" s="229"/>
      <c r="F67" s="226"/>
      <c r="G67" s="10"/>
    </row>
    <row r="68" spans="1:7" ht="12.75">
      <c r="A68" s="219" t="s">
        <v>299</v>
      </c>
      <c r="B68" s="382"/>
      <c r="C68" s="229"/>
      <c r="D68" s="218"/>
      <c r="E68" s="229"/>
      <c r="F68" s="226"/>
      <c r="G68" s="10"/>
    </row>
    <row r="69" spans="1:7" ht="12.75">
      <c r="A69" s="219"/>
      <c r="B69" s="382"/>
      <c r="C69" s="229"/>
      <c r="D69" s="218"/>
      <c r="E69" s="218"/>
      <c r="F69" s="226"/>
      <c r="G69" s="10"/>
    </row>
    <row r="70" spans="1:7" ht="12.75">
      <c r="A70" s="417" t="s">
        <v>297</v>
      </c>
      <c r="B70" s="382"/>
      <c r="C70" s="245"/>
      <c r="D70" s="218"/>
      <c r="E70" s="218"/>
      <c r="F70" s="226"/>
      <c r="G70" s="10"/>
    </row>
    <row r="71" spans="1:7" ht="12.75">
      <c r="A71" s="219" t="s">
        <v>298</v>
      </c>
      <c r="B71" s="382"/>
      <c r="C71" s="229"/>
      <c r="D71" s="229"/>
      <c r="E71" s="229"/>
      <c r="F71" s="226"/>
      <c r="G71" s="10"/>
    </row>
    <row r="72" spans="1:7" ht="12.75">
      <c r="A72" s="219" t="s">
        <v>299</v>
      </c>
      <c r="B72" s="382"/>
      <c r="C72" s="229"/>
      <c r="D72" s="218"/>
      <c r="E72" s="229"/>
      <c r="F72" s="226"/>
      <c r="G72" s="10"/>
    </row>
    <row r="73" spans="1:7" ht="38.25">
      <c r="A73" s="219" t="s">
        <v>300</v>
      </c>
      <c r="B73" s="382"/>
      <c r="C73" s="245"/>
      <c r="D73" s="218"/>
      <c r="E73" s="218"/>
      <c r="F73" s="226"/>
      <c r="G73" s="10"/>
    </row>
    <row r="74" spans="1:7" ht="12.75">
      <c r="A74" s="417" t="s">
        <v>297</v>
      </c>
      <c r="B74" s="382"/>
      <c r="C74" s="245"/>
      <c r="D74" s="218"/>
      <c r="E74" s="218"/>
      <c r="F74" s="226"/>
      <c r="G74" s="10"/>
    </row>
    <row r="75" spans="1:7" ht="12.75">
      <c r="A75" s="219" t="s">
        <v>298</v>
      </c>
      <c r="B75" s="382"/>
      <c r="C75" s="229"/>
      <c r="D75" s="229"/>
      <c r="E75" s="229"/>
      <c r="F75" s="226"/>
      <c r="G75" s="10"/>
    </row>
    <row r="76" spans="1:7" ht="12.75">
      <c r="A76" s="219" t="s">
        <v>299</v>
      </c>
      <c r="B76" s="382"/>
      <c r="C76" s="229"/>
      <c r="D76" s="218"/>
      <c r="E76" s="229"/>
      <c r="F76" s="226"/>
      <c r="G76" s="10"/>
    </row>
    <row r="77" spans="1:7" ht="12.75">
      <c r="A77" s="219"/>
      <c r="B77" s="382"/>
      <c r="C77" s="229"/>
      <c r="D77" s="218"/>
      <c r="E77" s="218"/>
      <c r="F77" s="226"/>
      <c r="G77" s="10"/>
    </row>
    <row r="78" spans="1:7" ht="12.75">
      <c r="A78" s="417" t="s">
        <v>297</v>
      </c>
      <c r="B78" s="382"/>
      <c r="C78" s="245"/>
      <c r="D78" s="218"/>
      <c r="E78" s="218"/>
      <c r="F78" s="226"/>
      <c r="G78" s="10"/>
    </row>
    <row r="79" spans="1:7" ht="12.75">
      <c r="A79" s="219" t="s">
        <v>298</v>
      </c>
      <c r="B79" s="382"/>
      <c r="C79" s="229"/>
      <c r="D79" s="229"/>
      <c r="E79" s="229"/>
      <c r="F79" s="226"/>
      <c r="G79" s="10"/>
    </row>
    <row r="80" spans="1:7" ht="12.75">
      <c r="A80" s="219" t="s">
        <v>299</v>
      </c>
      <c r="B80" s="382"/>
      <c r="C80" s="229"/>
      <c r="D80" s="218"/>
      <c r="E80" s="229"/>
      <c r="F80" s="226"/>
      <c r="G80" s="10"/>
    </row>
    <row r="81" spans="1:7" ht="12.75">
      <c r="A81" s="219" t="s">
        <v>301</v>
      </c>
      <c r="B81" s="382"/>
      <c r="C81" s="245"/>
      <c r="D81" s="218"/>
      <c r="E81" s="218"/>
      <c r="F81" s="226"/>
      <c r="G81" s="10"/>
    </row>
    <row r="82" spans="1:7" ht="12.75">
      <c r="A82" s="417" t="s">
        <v>297</v>
      </c>
      <c r="B82" s="382"/>
      <c r="C82" s="245"/>
      <c r="D82" s="218"/>
      <c r="E82" s="218"/>
      <c r="F82" s="226"/>
      <c r="G82" s="10"/>
    </row>
    <row r="83" spans="1:7" ht="12.75">
      <c r="A83" s="219" t="s">
        <v>298</v>
      </c>
      <c r="B83" s="382"/>
      <c r="C83" s="229"/>
      <c r="D83" s="229"/>
      <c r="E83" s="229"/>
      <c r="F83" s="226"/>
      <c r="G83" s="10"/>
    </row>
    <row r="84" spans="1:7" ht="12.75">
      <c r="A84" s="219" t="s">
        <v>299</v>
      </c>
      <c r="B84" s="382"/>
      <c r="C84" s="229"/>
      <c r="D84" s="218"/>
      <c r="E84" s="229"/>
      <c r="F84" s="226"/>
      <c r="G84" s="10"/>
    </row>
    <row r="85" spans="1:7" ht="12.75">
      <c r="A85" s="219"/>
      <c r="B85" s="382"/>
      <c r="C85" s="229"/>
      <c r="D85" s="218"/>
      <c r="E85" s="218"/>
      <c r="F85" s="226"/>
      <c r="G85" s="10"/>
    </row>
    <row r="86" spans="1:7" ht="12.75">
      <c r="A86" s="417" t="s">
        <v>297</v>
      </c>
      <c r="B86" s="382"/>
      <c r="C86" s="245"/>
      <c r="D86" s="218"/>
      <c r="E86" s="218"/>
      <c r="F86" s="226"/>
      <c r="G86" s="10"/>
    </row>
    <row r="87" spans="1:7" ht="12.75">
      <c r="A87" s="219" t="s">
        <v>298</v>
      </c>
      <c r="B87" s="382"/>
      <c r="C87" s="229"/>
      <c r="D87" s="229"/>
      <c r="E87" s="229"/>
      <c r="F87" s="226"/>
      <c r="G87" s="10"/>
    </row>
    <row r="88" spans="1:7" ht="12.75">
      <c r="A88" s="219" t="s">
        <v>299</v>
      </c>
      <c r="B88" s="382"/>
      <c r="C88" s="229"/>
      <c r="D88" s="218"/>
      <c r="E88" s="229"/>
      <c r="F88" s="226"/>
      <c r="G88" s="10"/>
    </row>
    <row r="89" spans="1:7" ht="12.75">
      <c r="A89" s="219"/>
      <c r="B89" s="382"/>
      <c r="C89" s="229"/>
      <c r="D89" s="218"/>
      <c r="E89" s="229"/>
      <c r="F89" s="226"/>
      <c r="G89" s="10"/>
    </row>
    <row r="90" spans="1:7" ht="12.75">
      <c r="A90" s="417" t="s">
        <v>297</v>
      </c>
      <c r="B90" s="382"/>
      <c r="C90" s="229"/>
      <c r="D90" s="218"/>
      <c r="E90" s="229"/>
      <c r="F90" s="226"/>
      <c r="G90" s="10"/>
    </row>
    <row r="91" spans="1:7" ht="12.75">
      <c r="A91" s="219" t="s">
        <v>298</v>
      </c>
      <c r="B91" s="382"/>
      <c r="C91" s="229"/>
      <c r="D91" s="218"/>
      <c r="E91" s="229"/>
      <c r="F91" s="226"/>
      <c r="G91" s="10"/>
    </row>
    <row r="92" spans="1:7" ht="12.75">
      <c r="A92" s="219" t="s">
        <v>299</v>
      </c>
      <c r="B92" s="382"/>
      <c r="C92" s="229"/>
      <c r="D92" s="218"/>
      <c r="E92" s="229"/>
      <c r="F92" s="226"/>
      <c r="G92" s="10"/>
    </row>
    <row r="93" spans="1:7" ht="27.75" customHeight="1">
      <c r="A93" s="219" t="s">
        <v>302</v>
      </c>
      <c r="B93" s="382"/>
      <c r="C93" s="229"/>
      <c r="D93" s="218"/>
      <c r="E93" s="229"/>
      <c r="F93" s="226"/>
      <c r="G93" s="10"/>
    </row>
    <row r="94" spans="1:7" ht="12.75">
      <c r="A94" s="417" t="s">
        <v>297</v>
      </c>
      <c r="B94" s="382"/>
      <c r="C94" s="229"/>
      <c r="D94" s="218"/>
      <c r="E94" s="229"/>
      <c r="F94" s="226"/>
      <c r="G94" s="10"/>
    </row>
    <row r="95" spans="1:7" ht="12.75">
      <c r="A95" s="219" t="s">
        <v>298</v>
      </c>
      <c r="B95" s="382"/>
      <c r="C95" s="229"/>
      <c r="D95" s="218"/>
      <c r="E95" s="229"/>
      <c r="F95" s="226"/>
      <c r="G95" s="10"/>
    </row>
    <row r="96" spans="1:7" ht="12.75">
      <c r="A96" s="219" t="s">
        <v>299</v>
      </c>
      <c r="B96" s="382"/>
      <c r="C96" s="229"/>
      <c r="D96" s="218"/>
      <c r="E96" s="229"/>
      <c r="F96" s="226"/>
      <c r="G96" s="10"/>
    </row>
    <row r="97" spans="1:7" ht="12.75">
      <c r="A97" s="219"/>
      <c r="B97" s="382"/>
      <c r="C97" s="229"/>
      <c r="D97" s="218"/>
      <c r="E97" s="229"/>
      <c r="F97" s="226"/>
      <c r="G97" s="10"/>
    </row>
    <row r="98" spans="1:7" ht="12.75">
      <c r="A98" s="417" t="s">
        <v>297</v>
      </c>
      <c r="B98" s="382"/>
      <c r="C98" s="229"/>
      <c r="D98" s="218"/>
      <c r="E98" s="229"/>
      <c r="F98" s="226"/>
      <c r="G98" s="10"/>
    </row>
    <row r="99" spans="1:7" ht="12.75">
      <c r="A99" s="219" t="s">
        <v>298</v>
      </c>
      <c r="B99" s="382"/>
      <c r="C99" s="229"/>
      <c r="D99" s="218"/>
      <c r="E99" s="229"/>
      <c r="F99" s="226"/>
      <c r="G99" s="10"/>
    </row>
    <row r="100" spans="1:7" ht="12.75">
      <c r="A100" s="219" t="s">
        <v>299</v>
      </c>
      <c r="B100" s="382"/>
      <c r="C100" s="245"/>
      <c r="D100" s="445" t="s">
        <v>130</v>
      </c>
      <c r="E100" s="445" t="s">
        <v>130</v>
      </c>
      <c r="F100" s="226"/>
      <c r="G100" s="10"/>
    </row>
    <row r="101" spans="1:7" ht="16.5" thickBot="1">
      <c r="A101" s="19"/>
      <c r="B101" s="385" t="s">
        <v>303</v>
      </c>
      <c r="C101" s="32"/>
      <c r="D101" s="32"/>
      <c r="E101" s="32"/>
      <c r="F101" s="32"/>
      <c r="G101" s="32"/>
    </row>
    <row r="102" spans="1:7" ht="30" customHeight="1">
      <c r="A102" s="222"/>
      <c r="B102" s="386"/>
      <c r="C102" s="391"/>
      <c r="D102" s="231" t="s">
        <v>304</v>
      </c>
      <c r="E102" s="230"/>
      <c r="F102" s="231" t="s">
        <v>305</v>
      </c>
      <c r="G102" s="232"/>
    </row>
    <row r="103" spans="1:7" ht="13.5" thickBot="1">
      <c r="A103" s="142" t="s">
        <v>306</v>
      </c>
      <c r="B103" s="387" t="s">
        <v>560</v>
      </c>
      <c r="C103" s="448"/>
      <c r="D103" s="459">
        <v>2435</v>
      </c>
      <c r="E103" s="460"/>
      <c r="F103" s="450">
        <v>6753</v>
      </c>
      <c r="G103" s="451"/>
    </row>
    <row r="104" spans="1:7" ht="28.5" customHeight="1">
      <c r="A104" s="142"/>
      <c r="B104" s="387"/>
      <c r="C104" s="223"/>
      <c r="D104" s="223" t="s">
        <v>307</v>
      </c>
      <c r="E104" s="208"/>
      <c r="F104" s="231" t="s">
        <v>308</v>
      </c>
      <c r="G104" s="232"/>
    </row>
    <row r="105" spans="1:7" ht="38.25">
      <c r="A105" s="142"/>
      <c r="B105" s="387"/>
      <c r="C105" s="223"/>
      <c r="D105" s="224" t="s">
        <v>309</v>
      </c>
      <c r="E105" s="224" t="s">
        <v>310</v>
      </c>
      <c r="F105" s="224" t="s">
        <v>309</v>
      </c>
      <c r="G105" s="225" t="s">
        <v>310</v>
      </c>
    </row>
    <row r="106" spans="1:7" ht="44.25" customHeight="1">
      <c r="A106" s="219" t="s">
        <v>311</v>
      </c>
      <c r="B106" s="387" t="s">
        <v>586</v>
      </c>
      <c r="C106" s="247"/>
      <c r="D106" s="218"/>
      <c r="E106" s="218"/>
      <c r="F106" s="218"/>
      <c r="G106" s="226"/>
    </row>
    <row r="107" spans="1:7" ht="12.75">
      <c r="A107" s="219" t="s">
        <v>312</v>
      </c>
      <c r="B107" s="387"/>
      <c r="C107" s="247"/>
      <c r="D107" s="218"/>
      <c r="E107" s="218"/>
      <c r="F107" s="218"/>
      <c r="G107" s="226"/>
    </row>
    <row r="108" spans="1:7" ht="12.75">
      <c r="A108" s="219"/>
      <c r="B108" s="387"/>
      <c r="C108" s="247"/>
      <c r="D108" s="218"/>
      <c r="E108" s="218"/>
      <c r="F108" s="218"/>
      <c r="G108" s="226"/>
    </row>
    <row r="109" spans="1:7" ht="12.75">
      <c r="A109" s="219"/>
      <c r="B109" s="387"/>
      <c r="C109" s="247"/>
      <c r="D109" s="218"/>
      <c r="E109" s="218"/>
      <c r="F109" s="218"/>
      <c r="G109" s="226"/>
    </row>
    <row r="110" spans="1:7" ht="12.75">
      <c r="A110" s="219"/>
      <c r="B110" s="387"/>
      <c r="C110" s="247"/>
      <c r="D110" s="218"/>
      <c r="E110" s="218"/>
      <c r="F110" s="218"/>
      <c r="G110" s="226"/>
    </row>
    <row r="111" spans="1:7" ht="25.5">
      <c r="A111" s="219" t="s">
        <v>313</v>
      </c>
      <c r="B111" s="387" t="s">
        <v>587</v>
      </c>
      <c r="C111" s="247"/>
      <c r="D111" s="218"/>
      <c r="E111" s="218"/>
      <c r="F111" s="218"/>
      <c r="G111" s="226"/>
    </row>
    <row r="112" spans="1:7" ht="12.75">
      <c r="A112" s="219" t="s">
        <v>312</v>
      </c>
      <c r="B112" s="387"/>
      <c r="C112" s="247"/>
      <c r="D112" s="218"/>
      <c r="E112" s="218"/>
      <c r="F112" s="218"/>
      <c r="G112" s="226"/>
    </row>
    <row r="113" spans="1:7" ht="12.75">
      <c r="A113" s="219"/>
      <c r="B113" s="387"/>
      <c r="C113" s="247"/>
      <c r="D113" s="218"/>
      <c r="E113" s="218"/>
      <c r="F113" s="218"/>
      <c r="G113" s="226"/>
    </row>
    <row r="114" spans="1:7" ht="12.75">
      <c r="A114" s="219"/>
      <c r="B114" s="387"/>
      <c r="C114" s="247"/>
      <c r="D114" s="218"/>
      <c r="E114" s="218"/>
      <c r="F114" s="218"/>
      <c r="G114" s="226"/>
    </row>
    <row r="115" spans="1:7" ht="13.5" thickBot="1">
      <c r="A115" s="220"/>
      <c r="B115" s="388"/>
      <c r="C115" s="248"/>
      <c r="D115" s="227"/>
      <c r="E115" s="227"/>
      <c r="F115" s="227"/>
      <c r="G115" s="228"/>
    </row>
    <row r="116" spans="1:7" ht="12.75">
      <c r="A116" s="112"/>
      <c r="B116" s="389"/>
      <c r="C116" s="118"/>
      <c r="D116" s="54"/>
      <c r="E116" s="54"/>
      <c r="F116" s="54"/>
      <c r="G116" s="54"/>
    </row>
    <row r="117" spans="1:6" ht="12.75">
      <c r="A117" s="19"/>
      <c r="B117" s="392"/>
      <c r="C117" s="19"/>
      <c r="D117" s="19"/>
      <c r="E117" s="19"/>
      <c r="F117" s="19"/>
    </row>
    <row r="118" spans="1:6" ht="12.75">
      <c r="A118" s="19" t="s">
        <v>314</v>
      </c>
      <c r="B118" s="393"/>
      <c r="C118" s="377"/>
      <c r="D118" s="19"/>
      <c r="E118" s="377"/>
      <c r="F118" s="19"/>
    </row>
    <row r="119" spans="1:6" ht="7.5" customHeight="1">
      <c r="A119" s="19"/>
      <c r="B119" s="392"/>
      <c r="C119" s="19"/>
      <c r="D119" s="19"/>
      <c r="E119" s="19"/>
      <c r="F119" s="19"/>
    </row>
    <row r="120" spans="1:6" ht="12.75">
      <c r="A120" s="19" t="s">
        <v>315</v>
      </c>
      <c r="B120" s="392"/>
      <c r="C120" s="19"/>
      <c r="D120" s="19"/>
      <c r="E120" s="19"/>
      <c r="F120" s="19"/>
    </row>
    <row r="121" spans="1:6" ht="12.75">
      <c r="A121" s="19"/>
      <c r="B121" s="392"/>
      <c r="C121" s="19"/>
      <c r="D121" s="19"/>
      <c r="E121" s="19"/>
      <c r="F121" s="19"/>
    </row>
    <row r="122" spans="1:6" ht="12.75">
      <c r="A122" s="203" t="s">
        <v>163</v>
      </c>
      <c r="B122" s="392"/>
      <c r="C122" s="19"/>
      <c r="D122" s="19"/>
      <c r="E122" s="19"/>
      <c r="F122" s="19"/>
    </row>
    <row r="123" spans="1:6" ht="12.75">
      <c r="A123" s="19"/>
      <c r="B123" s="392"/>
      <c r="C123" s="19"/>
      <c r="D123" s="19"/>
      <c r="E123" s="19"/>
      <c r="F123" s="19"/>
    </row>
    <row r="124" spans="1:6" ht="12.75">
      <c r="A124" s="19"/>
      <c r="B124" s="392"/>
      <c r="C124" s="19"/>
      <c r="D124" s="19"/>
      <c r="E124" s="19"/>
      <c r="F124" s="19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29">
      <selection activeCell="I54" sqref="I54"/>
    </sheetView>
  </sheetViews>
  <sheetFormatPr defaultColWidth="9.00390625" defaultRowHeight="12.75"/>
  <cols>
    <col min="1" max="1" width="44.75390625" style="0" customWidth="1"/>
    <col min="2" max="2" width="5.75390625" style="40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84"/>
      <c r="B1" s="394"/>
      <c r="C1" s="285"/>
      <c r="E1" s="286" t="s">
        <v>447</v>
      </c>
    </row>
    <row r="2" spans="1:5" ht="12.75">
      <c r="A2" s="284"/>
      <c r="B2" s="394"/>
      <c r="C2" s="461" t="s">
        <v>448</v>
      </c>
      <c r="D2" s="461"/>
      <c r="E2" s="461"/>
    </row>
    <row r="3" spans="1:7" ht="15">
      <c r="A3" s="250"/>
      <c r="B3" s="395"/>
      <c r="C3" s="462" t="s">
        <v>452</v>
      </c>
      <c r="D3" s="462"/>
      <c r="E3" s="462"/>
      <c r="G3" s="283"/>
    </row>
    <row r="4" spans="1:7" ht="15">
      <c r="A4" s="284"/>
      <c r="B4" s="396" t="s">
        <v>463</v>
      </c>
      <c r="C4" s="288"/>
      <c r="D4" s="288"/>
      <c r="E4" s="287"/>
      <c r="F4" s="287"/>
      <c r="G4" s="267"/>
    </row>
    <row r="5" spans="1:5" ht="13.5" thickBot="1">
      <c r="A5" s="289"/>
      <c r="B5" s="397"/>
      <c r="C5" s="289"/>
      <c r="D5" s="287"/>
      <c r="E5" s="290" t="s">
        <v>69</v>
      </c>
    </row>
    <row r="6" spans="1:5" ht="12.75">
      <c r="A6" s="291" t="s">
        <v>708</v>
      </c>
      <c r="B6" s="394"/>
      <c r="C6" s="289" t="s">
        <v>460</v>
      </c>
      <c r="E6" s="292" t="s">
        <v>461</v>
      </c>
    </row>
    <row r="7" spans="1:5" ht="12.75">
      <c r="A7" s="289"/>
      <c r="B7" s="395"/>
      <c r="C7" s="289" t="s">
        <v>71</v>
      </c>
      <c r="E7" s="293"/>
    </row>
    <row r="8" spans="1:5" ht="12.75">
      <c r="A8" s="289" t="s">
        <v>720</v>
      </c>
      <c r="B8" s="395"/>
      <c r="C8" s="289" t="s">
        <v>73</v>
      </c>
      <c r="E8" s="294">
        <v>47152993</v>
      </c>
    </row>
    <row r="9" spans="1:5" ht="12.75">
      <c r="A9" s="289" t="s">
        <v>74</v>
      </c>
      <c r="B9" s="395"/>
      <c r="C9" s="289"/>
      <c r="E9" s="294"/>
    </row>
    <row r="10" spans="1:5" ht="12.75">
      <c r="A10" s="289" t="s">
        <v>75</v>
      </c>
      <c r="B10" s="395"/>
      <c r="C10" s="289" t="s">
        <v>76</v>
      </c>
      <c r="E10" s="295">
        <v>7606064679</v>
      </c>
    </row>
    <row r="11" spans="1:5" ht="12.75">
      <c r="A11" s="289" t="s">
        <v>692</v>
      </c>
      <c r="B11" s="395"/>
      <c r="C11" s="289" t="s">
        <v>78</v>
      </c>
      <c r="E11" s="294" t="s">
        <v>723</v>
      </c>
    </row>
    <row r="12" spans="1:5" ht="12.75">
      <c r="A12" s="289" t="s">
        <v>79</v>
      </c>
      <c r="B12" s="395"/>
      <c r="C12" s="289" t="s">
        <v>451</v>
      </c>
      <c r="E12" s="294">
        <v>47</v>
      </c>
    </row>
    <row r="13" spans="1:5" ht="12.75">
      <c r="A13" s="289" t="s">
        <v>80</v>
      </c>
      <c r="B13" s="395"/>
      <c r="C13" s="289"/>
      <c r="E13" s="297">
        <v>14</v>
      </c>
    </row>
    <row r="14" spans="1:5" ht="13.5" thickBot="1">
      <c r="A14" s="289" t="s">
        <v>462</v>
      </c>
      <c r="B14" s="395"/>
      <c r="C14" s="289" t="s">
        <v>82</v>
      </c>
      <c r="E14" s="298" t="s">
        <v>83</v>
      </c>
    </row>
    <row r="15" spans="1:7" ht="14.25">
      <c r="A15" s="289" t="s">
        <v>689</v>
      </c>
      <c r="B15" s="397"/>
      <c r="C15" s="289"/>
      <c r="E15" s="287"/>
      <c r="F15" s="287"/>
      <c r="G15" s="267"/>
    </row>
    <row r="16" spans="1:7" ht="14.25">
      <c r="A16" s="289" t="s">
        <v>85</v>
      </c>
      <c r="B16" s="397"/>
      <c r="C16" s="289"/>
      <c r="D16" s="289"/>
      <c r="E16" s="287"/>
      <c r="F16" s="287"/>
      <c r="G16" s="267"/>
    </row>
    <row r="17" spans="1:5" ht="12.75">
      <c r="A17" s="289"/>
      <c r="B17" s="397"/>
      <c r="C17" s="287"/>
      <c r="D17" s="299" t="s">
        <v>86</v>
      </c>
      <c r="E17" s="13"/>
    </row>
    <row r="18" spans="1:5" ht="12.75">
      <c r="A18" s="289"/>
      <c r="B18" s="397"/>
      <c r="C18" s="287"/>
      <c r="D18" s="299" t="s">
        <v>87</v>
      </c>
      <c r="E18" s="13"/>
    </row>
    <row r="20" spans="1:4" ht="48">
      <c r="A20" s="235" t="s">
        <v>263</v>
      </c>
      <c r="B20" s="398" t="s">
        <v>238</v>
      </c>
      <c r="C20" s="236" t="s">
        <v>309</v>
      </c>
      <c r="D20" s="236" t="s">
        <v>316</v>
      </c>
    </row>
    <row r="21" spans="1:5" ht="25.5">
      <c r="A21" s="237" t="s">
        <v>317</v>
      </c>
      <c r="B21" s="399" t="s">
        <v>546</v>
      </c>
      <c r="C21" s="167">
        <v>683</v>
      </c>
      <c r="D21" s="167">
        <v>868</v>
      </c>
      <c r="E21" s="214"/>
    </row>
    <row r="22" spans="1:5" ht="25.5">
      <c r="A22" s="405" t="s">
        <v>318</v>
      </c>
      <c r="B22" s="399"/>
      <c r="C22" s="167"/>
      <c r="D22" s="167"/>
      <c r="E22" s="214"/>
    </row>
    <row r="23" spans="1:5" ht="14.25" customHeight="1">
      <c r="A23" s="237" t="s">
        <v>319</v>
      </c>
      <c r="B23" s="399" t="s">
        <v>547</v>
      </c>
      <c r="C23" s="167">
        <v>57988</v>
      </c>
      <c r="D23" s="167">
        <v>47522</v>
      </c>
      <c r="E23" s="214"/>
    </row>
    <row r="24" spans="1:5" ht="26.25" customHeight="1">
      <c r="A24" s="237" t="s">
        <v>588</v>
      </c>
      <c r="B24" s="399" t="s">
        <v>549</v>
      </c>
      <c r="C24" s="167"/>
      <c r="D24" s="167"/>
      <c r="E24" s="214"/>
    </row>
    <row r="25" spans="1:5" ht="14.25" customHeight="1">
      <c r="A25" s="237"/>
      <c r="B25" s="399"/>
      <c r="C25" s="167"/>
      <c r="D25" s="167"/>
      <c r="E25" s="214"/>
    </row>
    <row r="26" spans="1:5" ht="12.75">
      <c r="A26" s="237" t="s">
        <v>320</v>
      </c>
      <c r="B26" s="399" t="s">
        <v>551</v>
      </c>
      <c r="C26" s="167">
        <v>104</v>
      </c>
      <c r="D26" s="167">
        <v>347</v>
      </c>
      <c r="E26" s="214"/>
    </row>
    <row r="27" spans="1:5" ht="12.75">
      <c r="A27" s="240" t="s">
        <v>321</v>
      </c>
      <c r="B27" s="400"/>
      <c r="C27" s="7">
        <f>SUM(C28:C35)</f>
        <v>56707</v>
      </c>
      <c r="D27" s="7">
        <f>SUM(D28:D35)</f>
        <v>47938</v>
      </c>
      <c r="E27" s="214"/>
    </row>
    <row r="28" spans="1:5" ht="25.5">
      <c r="A28" s="237" t="s">
        <v>322</v>
      </c>
      <c r="B28" s="399" t="s">
        <v>558</v>
      </c>
      <c r="C28" s="167">
        <v>27314</v>
      </c>
      <c r="D28" s="167">
        <v>9342</v>
      </c>
      <c r="E28" s="214"/>
    </row>
    <row r="29" spans="1:5" ht="12.75">
      <c r="A29" s="237" t="s">
        <v>323</v>
      </c>
      <c r="B29" s="399" t="s">
        <v>589</v>
      </c>
      <c r="C29" s="167">
        <v>14639</v>
      </c>
      <c r="D29" s="167">
        <v>21492</v>
      </c>
      <c r="E29" s="214"/>
    </row>
    <row r="30" spans="1:5" ht="12.75">
      <c r="A30" s="237" t="s">
        <v>324</v>
      </c>
      <c r="B30" s="399" t="s">
        <v>590</v>
      </c>
      <c r="C30" s="167"/>
      <c r="D30" s="249"/>
      <c r="E30" s="214"/>
    </row>
    <row r="31" spans="1:5" ht="12.75">
      <c r="A31" s="237" t="s">
        <v>325</v>
      </c>
      <c r="B31" s="399" t="s">
        <v>591</v>
      </c>
      <c r="C31" s="167">
        <v>7420</v>
      </c>
      <c r="D31" s="167">
        <v>14628</v>
      </c>
      <c r="E31" s="214"/>
    </row>
    <row r="32" spans="1:5" ht="12.75">
      <c r="A32" s="237" t="s">
        <v>592</v>
      </c>
      <c r="B32" s="401" t="s">
        <v>593</v>
      </c>
      <c r="C32" s="167">
        <v>3347</v>
      </c>
      <c r="D32" s="167">
        <v>1213</v>
      </c>
      <c r="E32" s="214"/>
    </row>
    <row r="33" spans="1:5" ht="12.75">
      <c r="A33" s="237" t="s">
        <v>594</v>
      </c>
      <c r="B33" s="401" t="s">
        <v>595</v>
      </c>
      <c r="C33" s="167"/>
      <c r="D33" s="167"/>
      <c r="E33" s="233"/>
    </row>
    <row r="34" spans="1:5" ht="12.75">
      <c r="A34" s="237" t="s">
        <v>596</v>
      </c>
      <c r="B34" s="401" t="s">
        <v>597</v>
      </c>
      <c r="C34" s="167"/>
      <c r="D34" s="167"/>
      <c r="E34" s="233"/>
    </row>
    <row r="35" spans="1:5" ht="12.75">
      <c r="A35" s="237" t="s">
        <v>326</v>
      </c>
      <c r="B35" s="401" t="s">
        <v>559</v>
      </c>
      <c r="C35" s="167">
        <v>3987</v>
      </c>
      <c r="D35" s="249">
        <v>1263</v>
      </c>
      <c r="E35" s="214"/>
    </row>
    <row r="36" spans="1:5" ht="25.5">
      <c r="A36" s="240" t="s">
        <v>327</v>
      </c>
      <c r="B36" s="402" t="s">
        <v>560</v>
      </c>
      <c r="C36" s="7">
        <f>C23+C26-C27</f>
        <v>1385</v>
      </c>
      <c r="D36" s="7">
        <f>D23+D26-D27</f>
        <v>-69</v>
      </c>
      <c r="E36" s="214"/>
    </row>
    <row r="37" spans="1:5" ht="25.5">
      <c r="A37" s="405" t="s">
        <v>328</v>
      </c>
      <c r="B37" s="401"/>
      <c r="C37" s="167"/>
      <c r="D37" s="234"/>
      <c r="E37" s="214"/>
    </row>
    <row r="38" spans="1:5" ht="25.5">
      <c r="A38" s="237" t="s">
        <v>329</v>
      </c>
      <c r="B38" s="401" t="s">
        <v>586</v>
      </c>
      <c r="C38" s="167"/>
      <c r="D38" s="167"/>
      <c r="E38" s="214"/>
    </row>
    <row r="39" spans="1:5" ht="25.5">
      <c r="A39" s="237" t="s">
        <v>330</v>
      </c>
      <c r="B39" s="399" t="s">
        <v>587</v>
      </c>
      <c r="C39" s="167"/>
      <c r="D39" s="249"/>
      <c r="E39" s="214"/>
    </row>
    <row r="40" spans="1:5" ht="12.75">
      <c r="A40" s="237" t="s">
        <v>331</v>
      </c>
      <c r="B40" s="399" t="s">
        <v>598</v>
      </c>
      <c r="C40" s="167"/>
      <c r="D40" s="249"/>
      <c r="E40" s="214"/>
    </row>
    <row r="41" spans="1:5" ht="12.75">
      <c r="A41" s="237" t="s">
        <v>332</v>
      </c>
      <c r="B41" s="399" t="s">
        <v>599</v>
      </c>
      <c r="C41" s="167"/>
      <c r="D41" s="167"/>
      <c r="E41" s="214"/>
    </row>
    <row r="42" spans="1:5" ht="25.5">
      <c r="A42" s="240" t="s">
        <v>333</v>
      </c>
      <c r="B42" s="400" t="s">
        <v>600</v>
      </c>
      <c r="C42" s="7">
        <f>C43+C44</f>
        <v>0</v>
      </c>
      <c r="D42" s="7">
        <f>D43+D44</f>
        <v>0</v>
      </c>
      <c r="E42" s="214"/>
    </row>
    <row r="43" spans="1:5" ht="12.75">
      <c r="A43" s="237"/>
      <c r="B43" s="399"/>
      <c r="C43" s="167"/>
      <c r="D43" s="167"/>
      <c r="E43" s="214"/>
    </row>
    <row r="44" spans="1:5" ht="12.75">
      <c r="A44" s="237"/>
      <c r="B44" s="399"/>
      <c r="C44" s="167"/>
      <c r="D44" s="167"/>
      <c r="E44" s="214"/>
    </row>
    <row r="45" spans="1:5" ht="12.75">
      <c r="A45" s="237" t="s">
        <v>334</v>
      </c>
      <c r="B45" s="399" t="s">
        <v>601</v>
      </c>
      <c r="C45" s="167"/>
      <c r="D45" s="167"/>
      <c r="E45" s="214"/>
    </row>
    <row r="46" spans="1:5" ht="38.25">
      <c r="A46" s="237" t="s">
        <v>335</v>
      </c>
      <c r="B46" s="399" t="s">
        <v>602</v>
      </c>
      <c r="C46" s="167"/>
      <c r="D46" s="167">
        <v>116</v>
      </c>
      <c r="E46" s="214"/>
    </row>
    <row r="47" spans="1:5" ht="25.5">
      <c r="A47" s="237" t="s">
        <v>336</v>
      </c>
      <c r="B47" s="399" t="s">
        <v>603</v>
      </c>
      <c r="C47" s="167"/>
      <c r="D47" s="167"/>
      <c r="E47" s="214"/>
    </row>
    <row r="48" spans="1:5" ht="12.75">
      <c r="A48" s="240" t="s">
        <v>337</v>
      </c>
      <c r="B48" s="400" t="s">
        <v>604</v>
      </c>
      <c r="C48" s="7">
        <f>C49+C50</f>
        <v>0</v>
      </c>
      <c r="D48" s="7">
        <f>D49+D50</f>
        <v>0</v>
      </c>
      <c r="E48" s="214"/>
    </row>
    <row r="49" spans="1:5" ht="12.75">
      <c r="A49" s="237"/>
      <c r="B49" s="399"/>
      <c r="C49" s="167"/>
      <c r="D49" s="167"/>
      <c r="E49" s="214"/>
    </row>
    <row r="50" spans="1:5" ht="12.75">
      <c r="A50" s="237"/>
      <c r="B50" s="399"/>
      <c r="C50" s="167"/>
      <c r="D50" s="167"/>
      <c r="E50" s="214"/>
    </row>
    <row r="51" spans="1:5" ht="25.5">
      <c r="A51" s="240" t="s">
        <v>338</v>
      </c>
      <c r="B51" s="400" t="s">
        <v>605</v>
      </c>
      <c r="C51" s="7">
        <f>C38+C39+C40+C41+C42-C45-C46-C47-C48</f>
        <v>0</v>
      </c>
      <c r="D51" s="7">
        <f>D38+D39+D40+D41+D42-D45-D46-D47-D48</f>
        <v>-116</v>
      </c>
      <c r="E51" s="214"/>
    </row>
    <row r="52" spans="1:5" ht="25.5">
      <c r="A52" s="405" t="s">
        <v>339</v>
      </c>
      <c r="B52" s="399"/>
      <c r="C52" s="167"/>
      <c r="D52" s="167"/>
      <c r="E52" s="214"/>
    </row>
    <row r="53" spans="1:5" ht="25.5">
      <c r="A53" s="237" t="s">
        <v>340</v>
      </c>
      <c r="B53" s="399" t="s">
        <v>606</v>
      </c>
      <c r="C53" s="167"/>
      <c r="D53" s="167"/>
      <c r="E53" s="214"/>
    </row>
    <row r="54" spans="1:5" ht="25.5">
      <c r="A54" s="240" t="s">
        <v>341</v>
      </c>
      <c r="B54" s="400" t="s">
        <v>607</v>
      </c>
      <c r="C54" s="7">
        <f>C55+C56</f>
        <v>0</v>
      </c>
      <c r="D54" s="7">
        <f>D55+D56</f>
        <v>0</v>
      </c>
      <c r="E54" s="214"/>
    </row>
    <row r="55" spans="1:5" ht="12.75">
      <c r="A55" s="237"/>
      <c r="B55" s="399"/>
      <c r="C55" s="167"/>
      <c r="D55" s="167"/>
      <c r="E55" s="214"/>
    </row>
    <row r="56" spans="1:5" ht="12.75">
      <c r="A56" s="237"/>
      <c r="B56" s="399"/>
      <c r="C56" s="167"/>
      <c r="D56" s="167"/>
      <c r="E56" s="214"/>
    </row>
    <row r="57" spans="1:5" ht="12.75">
      <c r="A57" s="237" t="s">
        <v>342</v>
      </c>
      <c r="B57" s="399" t="s">
        <v>608</v>
      </c>
      <c r="C57" s="167"/>
      <c r="D57" s="167"/>
      <c r="E57" s="214"/>
    </row>
    <row r="58" spans="1:5" ht="12.75">
      <c r="A58" s="240" t="s">
        <v>343</v>
      </c>
      <c r="B58" s="400" t="s">
        <v>609</v>
      </c>
      <c r="C58" s="7">
        <f>C59+C60</f>
        <v>0</v>
      </c>
      <c r="D58" s="7">
        <f>D59+D60</f>
        <v>0</v>
      </c>
      <c r="E58" s="214"/>
    </row>
    <row r="59" spans="1:5" ht="12.75">
      <c r="A59" s="237"/>
      <c r="B59" s="399"/>
      <c r="C59" s="167"/>
      <c r="D59" s="167"/>
      <c r="E59" s="214"/>
    </row>
    <row r="60" spans="1:5" ht="12.75">
      <c r="A60" s="237"/>
      <c r="B60" s="399"/>
      <c r="C60" s="167"/>
      <c r="D60" s="167"/>
      <c r="E60" s="214"/>
    </row>
    <row r="61" spans="1:5" ht="25.5">
      <c r="A61" s="240" t="s">
        <v>344</v>
      </c>
      <c r="B61" s="400" t="s">
        <v>610</v>
      </c>
      <c r="C61" s="7">
        <f>C53+C54-C57-C58</f>
        <v>0</v>
      </c>
      <c r="D61" s="7">
        <f>D53+D54-D57-D58</f>
        <v>0</v>
      </c>
      <c r="E61" s="214"/>
    </row>
    <row r="62" spans="1:5" ht="25.5">
      <c r="A62" s="237" t="s">
        <v>345</v>
      </c>
      <c r="B62" s="399" t="s">
        <v>611</v>
      </c>
      <c r="C62" s="167"/>
      <c r="D62" s="167"/>
      <c r="E62" s="214"/>
    </row>
    <row r="63" spans="1:5" ht="25.5">
      <c r="A63" s="405" t="s">
        <v>346</v>
      </c>
      <c r="B63" s="400" t="s">
        <v>612</v>
      </c>
      <c r="C63" s="7">
        <f>C21+C36+C51+C61</f>
        <v>2068</v>
      </c>
      <c r="D63" s="7">
        <f>D21+D36+D51+D61</f>
        <v>683</v>
      </c>
      <c r="E63" s="214"/>
    </row>
    <row r="64" spans="1:5" ht="25.5">
      <c r="A64" s="237" t="s">
        <v>347</v>
      </c>
      <c r="B64" s="399" t="s">
        <v>613</v>
      </c>
      <c r="C64" s="167"/>
      <c r="D64" s="167"/>
      <c r="E64" s="214"/>
    </row>
    <row r="65" spans="1:5" ht="12.75">
      <c r="A65" s="214"/>
      <c r="B65" s="403"/>
      <c r="C65" s="120"/>
      <c r="D65" s="134"/>
      <c r="E65" s="214"/>
    </row>
    <row r="66" spans="1:5" ht="12.75">
      <c r="A66" s="214"/>
      <c r="B66" s="403"/>
      <c r="C66" s="120"/>
      <c r="D66" s="120"/>
      <c r="E66" s="214"/>
    </row>
    <row r="67" spans="3:4" ht="12.75">
      <c r="C67" s="19"/>
      <c r="D67" s="19"/>
    </row>
    <row r="70" spans="1:3" ht="12.75">
      <c r="A70" t="s">
        <v>314</v>
      </c>
      <c r="C70" s="14"/>
    </row>
    <row r="71" ht="14.25" customHeight="1"/>
    <row r="72" ht="12.75">
      <c r="A72" t="s">
        <v>315</v>
      </c>
    </row>
    <row r="75" ht="12.75">
      <c r="A75" s="168" t="s">
        <v>163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74">
      <selection activeCell="F188" sqref="F188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3.00390625" style="10" customWidth="1"/>
    <col min="5" max="5" width="12.625" style="10" customWidth="1"/>
    <col min="6" max="6" width="12.125" style="10" customWidth="1"/>
    <col min="7" max="16384" width="9.00390625" style="10" customWidth="1"/>
  </cols>
  <sheetData>
    <row r="1" spans="1:5" ht="12.75">
      <c r="A1" s="317"/>
      <c r="B1" s="317"/>
      <c r="C1" s="318"/>
      <c r="E1" s="319" t="s">
        <v>447</v>
      </c>
    </row>
    <row r="2" spans="1:5" ht="12.75">
      <c r="A2" s="317"/>
      <c r="B2" s="317"/>
      <c r="C2" s="477" t="s">
        <v>448</v>
      </c>
      <c r="D2" s="477"/>
      <c r="E2" s="477"/>
    </row>
    <row r="3" spans="1:5" ht="12.75">
      <c r="A3" s="320"/>
      <c r="B3" s="321"/>
      <c r="C3" s="478" t="s">
        <v>452</v>
      </c>
      <c r="D3" s="478"/>
      <c r="E3" s="478"/>
    </row>
    <row r="4" spans="1:5" ht="15">
      <c r="A4" s="317"/>
      <c r="B4" s="322" t="s">
        <v>466</v>
      </c>
      <c r="C4" s="323"/>
      <c r="D4" s="323"/>
      <c r="E4" s="321"/>
    </row>
    <row r="5" spans="1:5" ht="13.5" thickBot="1">
      <c r="A5" s="289"/>
      <c r="B5" s="289"/>
      <c r="C5" s="289"/>
      <c r="D5" s="321"/>
      <c r="E5" s="290" t="s">
        <v>69</v>
      </c>
    </row>
    <row r="6" spans="1:5" ht="12.75">
      <c r="A6" s="291" t="s">
        <v>732</v>
      </c>
      <c r="B6" s="317"/>
      <c r="C6" s="289" t="s">
        <v>465</v>
      </c>
      <c r="E6" s="292" t="s">
        <v>464</v>
      </c>
    </row>
    <row r="7" spans="1:5" ht="12.75">
      <c r="A7" s="289"/>
      <c r="B7" s="321"/>
      <c r="C7" s="289" t="s">
        <v>71</v>
      </c>
      <c r="E7" s="293"/>
    </row>
    <row r="8" spans="1:5" ht="12.75">
      <c r="A8" s="289" t="s">
        <v>725</v>
      </c>
      <c r="B8" s="321"/>
      <c r="C8" s="289" t="s">
        <v>73</v>
      </c>
      <c r="E8" s="294">
        <v>47152993</v>
      </c>
    </row>
    <row r="9" spans="1:5" ht="12.75">
      <c r="A9" s="289" t="s">
        <v>74</v>
      </c>
      <c r="B9" s="321"/>
      <c r="C9" s="289"/>
      <c r="E9" s="294"/>
    </row>
    <row r="10" spans="1:5" ht="12.75">
      <c r="A10" s="289" t="s">
        <v>75</v>
      </c>
      <c r="B10" s="321"/>
      <c r="C10" s="289" t="s">
        <v>76</v>
      </c>
      <c r="E10" s="295">
        <v>7606064679</v>
      </c>
    </row>
    <row r="11" spans="1:5" ht="12.75">
      <c r="A11" s="289" t="s">
        <v>693</v>
      </c>
      <c r="B11" s="321"/>
      <c r="C11" s="289" t="s">
        <v>78</v>
      </c>
      <c r="E11" s="294" t="s">
        <v>723</v>
      </c>
    </row>
    <row r="12" spans="1:5" ht="12.75">
      <c r="A12" s="289" t="s">
        <v>79</v>
      </c>
      <c r="B12" s="321"/>
      <c r="C12" s="289" t="s">
        <v>451</v>
      </c>
      <c r="E12" s="294">
        <v>47</v>
      </c>
    </row>
    <row r="13" spans="1:5" ht="12.75">
      <c r="A13" s="289" t="s">
        <v>80</v>
      </c>
      <c r="B13" s="321"/>
      <c r="C13" s="289"/>
      <c r="E13" s="297">
        <v>14</v>
      </c>
    </row>
    <row r="14" spans="1:5" ht="13.5" thickBot="1">
      <c r="A14" s="289" t="s">
        <v>462</v>
      </c>
      <c r="B14" s="321"/>
      <c r="C14" s="289" t="s">
        <v>82</v>
      </c>
      <c r="E14" s="298" t="s">
        <v>83</v>
      </c>
    </row>
    <row r="15" spans="1:5" ht="12.75">
      <c r="A15" s="289" t="s">
        <v>84</v>
      </c>
      <c r="B15" s="289"/>
      <c r="C15" s="289"/>
      <c r="E15" s="321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89"/>
      <c r="B17" s="289"/>
      <c r="C17" s="321"/>
      <c r="D17" s="299" t="s">
        <v>86</v>
      </c>
      <c r="E17" s="13"/>
    </row>
    <row r="18" spans="1:5" ht="12.75">
      <c r="A18" s="289"/>
      <c r="B18" s="289"/>
      <c r="C18" s="321"/>
      <c r="D18" s="299" t="s">
        <v>87</v>
      </c>
      <c r="E18" s="13"/>
    </row>
    <row r="19" spans="1:6" ht="15.75">
      <c r="A19" s="316" t="s">
        <v>515</v>
      </c>
      <c r="B19" s="19"/>
      <c r="C19" s="19"/>
      <c r="D19" s="19"/>
      <c r="E19" s="19"/>
      <c r="F19" s="19"/>
    </row>
    <row r="20" spans="1:6" ht="13.5" thickBot="1">
      <c r="A20" s="19"/>
      <c r="B20" s="19"/>
      <c r="C20" s="19"/>
      <c r="D20" s="19"/>
      <c r="E20" s="19"/>
      <c r="F20" s="19"/>
    </row>
    <row r="21" spans="1:6" ht="14.25" customHeight="1">
      <c r="A21" s="463" t="s">
        <v>263</v>
      </c>
      <c r="B21" s="464"/>
      <c r="C21" s="465" t="s">
        <v>37</v>
      </c>
      <c r="D21" s="465" t="s">
        <v>295</v>
      </c>
      <c r="E21" s="465" t="s">
        <v>348</v>
      </c>
      <c r="F21" s="467" t="s">
        <v>38</v>
      </c>
    </row>
    <row r="22" spans="1:6" ht="36.75" customHeight="1">
      <c r="A22" s="302" t="s">
        <v>480</v>
      </c>
      <c r="B22" s="301" t="s">
        <v>479</v>
      </c>
      <c r="C22" s="466"/>
      <c r="D22" s="466"/>
      <c r="E22" s="466"/>
      <c r="F22" s="468"/>
    </row>
    <row r="23" spans="1:6" ht="12.75">
      <c r="A23" s="302">
        <v>1</v>
      </c>
      <c r="B23" s="301">
        <v>2</v>
      </c>
      <c r="C23" s="301">
        <v>3</v>
      </c>
      <c r="D23" s="301">
        <v>4</v>
      </c>
      <c r="E23" s="301">
        <v>5</v>
      </c>
      <c r="F23" s="303">
        <v>6</v>
      </c>
    </row>
    <row r="24" spans="1:6" ht="38.25">
      <c r="A24" s="304" t="s">
        <v>39</v>
      </c>
      <c r="B24" s="407" t="s">
        <v>546</v>
      </c>
      <c r="C24" s="9"/>
      <c r="D24" s="9"/>
      <c r="E24" s="9"/>
      <c r="F24" s="446">
        <f>C24+D24-E24</f>
        <v>0</v>
      </c>
    </row>
    <row r="25" spans="1:6" ht="12.75">
      <c r="A25" s="304" t="s">
        <v>40</v>
      </c>
      <c r="B25" s="407"/>
      <c r="C25" s="9"/>
      <c r="D25" s="9"/>
      <c r="E25" s="9"/>
      <c r="F25" s="446">
        <f aca="true" t="shared" si="0" ref="F25:F34">C25+D25-E25</f>
        <v>0</v>
      </c>
    </row>
    <row r="26" spans="1:6" ht="25.5">
      <c r="A26" s="304" t="s">
        <v>41</v>
      </c>
      <c r="B26" s="407" t="s">
        <v>561</v>
      </c>
      <c r="C26" s="9"/>
      <c r="D26" s="9"/>
      <c r="E26" s="9"/>
      <c r="F26" s="446">
        <f t="shared" si="0"/>
        <v>0</v>
      </c>
    </row>
    <row r="27" spans="1:6" ht="12.75">
      <c r="A27" s="304" t="s">
        <v>42</v>
      </c>
      <c r="B27" s="407" t="s">
        <v>562</v>
      </c>
      <c r="C27" s="9"/>
      <c r="D27" s="9"/>
      <c r="E27" s="9"/>
      <c r="F27" s="446">
        <f t="shared" si="0"/>
        <v>0</v>
      </c>
    </row>
    <row r="28" spans="1:6" ht="25.5">
      <c r="A28" s="304" t="s">
        <v>43</v>
      </c>
      <c r="B28" s="407" t="s">
        <v>614</v>
      </c>
      <c r="C28" s="9"/>
      <c r="D28" s="9"/>
      <c r="E28" s="9"/>
      <c r="F28" s="446">
        <f t="shared" si="0"/>
        <v>0</v>
      </c>
    </row>
    <row r="29" spans="1:6" ht="25.5">
      <c r="A29" s="304" t="s">
        <v>44</v>
      </c>
      <c r="B29" s="407" t="s">
        <v>615</v>
      </c>
      <c r="C29" s="9"/>
      <c r="D29" s="9"/>
      <c r="E29" s="9"/>
      <c r="F29" s="446">
        <f t="shared" si="0"/>
        <v>0</v>
      </c>
    </row>
    <row r="30" spans="1:6" ht="12.75">
      <c r="A30" s="304" t="s">
        <v>45</v>
      </c>
      <c r="B30" s="407" t="s">
        <v>616</v>
      </c>
      <c r="C30" s="9"/>
      <c r="D30" s="9"/>
      <c r="E30" s="9"/>
      <c r="F30" s="446">
        <f t="shared" si="0"/>
        <v>0</v>
      </c>
    </row>
    <row r="31" spans="1:6" ht="12.75">
      <c r="A31" s="304" t="s">
        <v>467</v>
      </c>
      <c r="B31" s="407" t="s">
        <v>547</v>
      </c>
      <c r="C31" s="9"/>
      <c r="D31" s="9"/>
      <c r="E31" s="9"/>
      <c r="F31" s="446">
        <f t="shared" si="0"/>
        <v>0</v>
      </c>
    </row>
    <row r="32" spans="1:6" ht="12.75">
      <c r="A32" s="304" t="s">
        <v>481</v>
      </c>
      <c r="B32" s="407" t="s">
        <v>549</v>
      </c>
      <c r="C32" s="9"/>
      <c r="D32" s="9"/>
      <c r="E32" s="9"/>
      <c r="F32" s="446">
        <f t="shared" si="0"/>
        <v>0</v>
      </c>
    </row>
    <row r="33" spans="1:6" ht="12.75">
      <c r="A33" s="325"/>
      <c r="B33" s="407"/>
      <c r="C33" s="9"/>
      <c r="D33" s="9"/>
      <c r="E33" s="9"/>
      <c r="F33" s="446">
        <f t="shared" si="0"/>
        <v>0</v>
      </c>
    </row>
    <row r="34" spans="1:6" ht="13.5" thickBot="1">
      <c r="A34" s="305" t="s">
        <v>422</v>
      </c>
      <c r="B34" s="408" t="s">
        <v>550</v>
      </c>
      <c r="C34" s="138"/>
      <c r="D34" s="138"/>
      <c r="E34" s="138"/>
      <c r="F34" s="446">
        <f t="shared" si="0"/>
        <v>0</v>
      </c>
    </row>
    <row r="35" ht="16.5" thickBot="1">
      <c r="A35" s="327"/>
    </row>
    <row r="36" spans="1:4" ht="19.5" customHeight="1">
      <c r="A36" s="463" t="s">
        <v>263</v>
      </c>
      <c r="B36" s="464"/>
      <c r="C36" s="465" t="s">
        <v>46</v>
      </c>
      <c r="D36" s="467" t="s">
        <v>151</v>
      </c>
    </row>
    <row r="37" spans="1:4" ht="19.5" customHeight="1">
      <c r="A37" s="302" t="s">
        <v>480</v>
      </c>
      <c r="B37" s="301" t="s">
        <v>479</v>
      </c>
      <c r="C37" s="466"/>
      <c r="D37" s="468"/>
    </row>
    <row r="38" spans="1:4" ht="12.75">
      <c r="A38" s="302">
        <v>1</v>
      </c>
      <c r="B38" s="301">
        <v>2</v>
      </c>
      <c r="C38" s="301">
        <v>3</v>
      </c>
      <c r="D38" s="303">
        <v>4</v>
      </c>
    </row>
    <row r="39" spans="1:4" ht="12.75">
      <c r="A39" s="304" t="s">
        <v>47</v>
      </c>
      <c r="B39" s="407" t="s">
        <v>551</v>
      </c>
      <c r="C39" s="9"/>
      <c r="D39" s="137"/>
    </row>
    <row r="40" spans="1:4" ht="12.75">
      <c r="A40" s="304" t="s">
        <v>48</v>
      </c>
      <c r="B40" s="407"/>
      <c r="C40" s="9"/>
      <c r="D40" s="137"/>
    </row>
    <row r="41" spans="1:4" ht="12.75">
      <c r="A41" s="325"/>
      <c r="B41" s="407"/>
      <c r="C41" s="9"/>
      <c r="D41" s="137"/>
    </row>
    <row r="42" spans="1:4" ht="12.75">
      <c r="A42" s="325"/>
      <c r="B42" s="407"/>
      <c r="C42" s="9"/>
      <c r="D42" s="137"/>
    </row>
    <row r="43" spans="1:4" ht="12.75">
      <c r="A43" s="325"/>
      <c r="B43" s="407"/>
      <c r="C43" s="9"/>
      <c r="D43" s="137"/>
    </row>
    <row r="44" spans="1:4" ht="13.5" thickBot="1">
      <c r="A44" s="326"/>
      <c r="B44" s="408"/>
      <c r="C44" s="138"/>
      <c r="D44" s="139"/>
    </row>
    <row r="45" ht="15.75">
      <c r="A45" s="327"/>
    </row>
    <row r="46" spans="1:6" ht="15.75">
      <c r="A46" s="19"/>
      <c r="B46" s="300" t="s">
        <v>49</v>
      </c>
      <c r="C46" s="19"/>
      <c r="D46" s="19"/>
      <c r="E46" s="19"/>
      <c r="F46" s="19"/>
    </row>
    <row r="47" spans="1:6" ht="16.5" thickBot="1">
      <c r="A47" s="341"/>
      <c r="B47" s="19"/>
      <c r="C47" s="19"/>
      <c r="D47" s="19"/>
      <c r="E47" s="19"/>
      <c r="F47" s="19"/>
    </row>
    <row r="48" spans="1:6" ht="14.25" customHeight="1">
      <c r="A48" s="463" t="s">
        <v>263</v>
      </c>
      <c r="B48" s="464"/>
      <c r="C48" s="465" t="s">
        <v>37</v>
      </c>
      <c r="D48" s="465" t="s">
        <v>295</v>
      </c>
      <c r="E48" s="465" t="s">
        <v>348</v>
      </c>
      <c r="F48" s="467" t="s">
        <v>38</v>
      </c>
    </row>
    <row r="49" spans="1:6" ht="36.75" customHeight="1">
      <c r="A49" s="302" t="s">
        <v>480</v>
      </c>
      <c r="B49" s="301" t="s">
        <v>479</v>
      </c>
      <c r="C49" s="466"/>
      <c r="D49" s="466"/>
      <c r="E49" s="466"/>
      <c r="F49" s="468"/>
    </row>
    <row r="50" spans="1:6" ht="12.75">
      <c r="A50" s="302">
        <v>1</v>
      </c>
      <c r="B50" s="301">
        <v>2</v>
      </c>
      <c r="C50" s="301">
        <v>3</v>
      </c>
      <c r="D50" s="301">
        <v>4</v>
      </c>
      <c r="E50" s="301">
        <v>5</v>
      </c>
      <c r="F50" s="303">
        <v>6</v>
      </c>
    </row>
    <row r="51" spans="1:6" ht="12.75">
      <c r="A51" s="304" t="s">
        <v>468</v>
      </c>
      <c r="B51" s="407" t="s">
        <v>578</v>
      </c>
      <c r="C51" s="9"/>
      <c r="D51" s="9"/>
      <c r="E51" s="9"/>
      <c r="F51" s="446">
        <f>C51+D51-E51</f>
        <v>0</v>
      </c>
    </row>
    <row r="52" spans="1:6" ht="12.75">
      <c r="A52" s="304" t="s">
        <v>50</v>
      </c>
      <c r="B52" s="407" t="s">
        <v>654</v>
      </c>
      <c r="C52" s="9"/>
      <c r="D52" s="9"/>
      <c r="E52" s="9"/>
      <c r="F52" s="446">
        <f aca="true" t="shared" si="1" ref="F52:F61">C52+D52-E52</f>
        <v>0</v>
      </c>
    </row>
    <row r="53" spans="1:6" ht="12.75">
      <c r="A53" s="304" t="s">
        <v>469</v>
      </c>
      <c r="B53" s="407" t="s">
        <v>655</v>
      </c>
      <c r="C53" s="9">
        <v>1321</v>
      </c>
      <c r="D53" s="9"/>
      <c r="E53" s="9">
        <v>24</v>
      </c>
      <c r="F53" s="446">
        <f t="shared" si="1"/>
        <v>1297</v>
      </c>
    </row>
    <row r="54" spans="1:6" ht="12.75">
      <c r="A54" s="304" t="s">
        <v>51</v>
      </c>
      <c r="B54" s="407" t="s">
        <v>656</v>
      </c>
      <c r="C54" s="9">
        <v>4003</v>
      </c>
      <c r="D54" s="9"/>
      <c r="E54" s="9"/>
      <c r="F54" s="446">
        <f t="shared" si="1"/>
        <v>4003</v>
      </c>
    </row>
    <row r="55" spans="1:6" ht="12.75">
      <c r="A55" s="304" t="s">
        <v>52</v>
      </c>
      <c r="B55" s="407" t="s">
        <v>657</v>
      </c>
      <c r="C55" s="9">
        <v>108</v>
      </c>
      <c r="D55" s="9"/>
      <c r="E55" s="9"/>
      <c r="F55" s="446">
        <f t="shared" si="1"/>
        <v>108</v>
      </c>
    </row>
    <row r="56" spans="1:6" ht="12.75">
      <c r="A56" s="304" t="s">
        <v>470</v>
      </c>
      <c r="B56" s="407" t="s">
        <v>658</v>
      </c>
      <c r="C56" s="9"/>
      <c r="D56" s="9"/>
      <c r="E56" s="9"/>
      <c r="F56" s="446">
        <f t="shared" si="1"/>
        <v>0</v>
      </c>
    </row>
    <row r="57" spans="1:6" ht="12.75">
      <c r="A57" s="304" t="s">
        <v>471</v>
      </c>
      <c r="B57" s="407" t="s">
        <v>659</v>
      </c>
      <c r="C57" s="9"/>
      <c r="D57" s="9"/>
      <c r="E57" s="9"/>
      <c r="F57" s="446">
        <f t="shared" si="1"/>
        <v>0</v>
      </c>
    </row>
    <row r="58" spans="1:6" ht="12.75">
      <c r="A58" s="304" t="s">
        <v>472</v>
      </c>
      <c r="B58" s="407" t="s">
        <v>660</v>
      </c>
      <c r="C58" s="9"/>
      <c r="D58" s="9"/>
      <c r="E58" s="9"/>
      <c r="F58" s="446">
        <f t="shared" si="1"/>
        <v>0</v>
      </c>
    </row>
    <row r="59" spans="1:6" ht="12.75">
      <c r="A59" s="304" t="s">
        <v>482</v>
      </c>
      <c r="B59" s="407" t="s">
        <v>661</v>
      </c>
      <c r="C59" s="9"/>
      <c r="D59" s="9"/>
      <c r="E59" s="9"/>
      <c r="F59" s="446">
        <f t="shared" si="1"/>
        <v>0</v>
      </c>
    </row>
    <row r="60" spans="1:6" ht="12.75">
      <c r="A60" s="304" t="s">
        <v>53</v>
      </c>
      <c r="B60" s="407" t="s">
        <v>662</v>
      </c>
      <c r="C60" s="9"/>
      <c r="D60" s="9"/>
      <c r="E60" s="9"/>
      <c r="F60" s="446">
        <f t="shared" si="1"/>
        <v>0</v>
      </c>
    </row>
    <row r="61" spans="1:6" ht="25.5">
      <c r="A61" s="304" t="s">
        <v>54</v>
      </c>
      <c r="B61" s="407" t="s">
        <v>663</v>
      </c>
      <c r="C61" s="9"/>
      <c r="D61" s="9"/>
      <c r="E61" s="9"/>
      <c r="F61" s="446">
        <f t="shared" si="1"/>
        <v>0</v>
      </c>
    </row>
    <row r="62" spans="1:6" ht="13.5" thickBot="1">
      <c r="A62" s="418" t="s">
        <v>223</v>
      </c>
      <c r="B62" s="419" t="s">
        <v>664</v>
      </c>
      <c r="C62" s="420">
        <f>SUM(C51:C61)</f>
        <v>5432</v>
      </c>
      <c r="D62" s="420">
        <f>SUM(D51:D61)</f>
        <v>0</v>
      </c>
      <c r="E62" s="420">
        <f>SUM(E51:E61)</f>
        <v>24</v>
      </c>
      <c r="F62" s="420">
        <f>SUM(F51:F61)</f>
        <v>5408</v>
      </c>
    </row>
    <row r="63" ht="16.5" thickBot="1">
      <c r="A63" s="327"/>
    </row>
    <row r="64" spans="1:4" ht="23.25" customHeight="1">
      <c r="A64" s="463" t="s">
        <v>263</v>
      </c>
      <c r="B64" s="464"/>
      <c r="C64" s="465" t="s">
        <v>46</v>
      </c>
      <c r="D64" s="467" t="s">
        <v>151</v>
      </c>
    </row>
    <row r="65" spans="1:4" ht="15.75" customHeight="1">
      <c r="A65" s="302" t="s">
        <v>480</v>
      </c>
      <c r="B65" s="301" t="s">
        <v>479</v>
      </c>
      <c r="C65" s="466"/>
      <c r="D65" s="468"/>
    </row>
    <row r="66" spans="1:4" ht="12.75">
      <c r="A66" s="302">
        <v>1</v>
      </c>
      <c r="B66" s="301">
        <v>2</v>
      </c>
      <c r="C66" s="301">
        <v>3</v>
      </c>
      <c r="D66" s="303">
        <v>4</v>
      </c>
    </row>
    <row r="67" spans="1:4" ht="12.75">
      <c r="A67" s="304" t="s">
        <v>55</v>
      </c>
      <c r="B67" s="407" t="s">
        <v>585</v>
      </c>
      <c r="C67" s="9">
        <v>2491</v>
      </c>
      <c r="D67" s="137">
        <v>3205</v>
      </c>
    </row>
    <row r="68" spans="1:4" ht="12.75">
      <c r="A68" s="304" t="s">
        <v>48</v>
      </c>
      <c r="B68" s="407"/>
      <c r="C68" s="9"/>
      <c r="D68" s="137"/>
    </row>
    <row r="69" spans="1:4" ht="12.75">
      <c r="A69" s="304" t="s">
        <v>56</v>
      </c>
      <c r="B69" s="407"/>
      <c r="C69" s="9"/>
      <c r="D69" s="137"/>
    </row>
    <row r="70" spans="1:4" ht="12.75">
      <c r="A70" s="304" t="s">
        <v>475</v>
      </c>
      <c r="B70" s="407"/>
      <c r="C70" s="9">
        <v>2382</v>
      </c>
      <c r="D70" s="137">
        <v>3096</v>
      </c>
    </row>
    <row r="71" spans="1:4" ht="12.75">
      <c r="A71" s="304" t="s">
        <v>476</v>
      </c>
      <c r="B71" s="407"/>
      <c r="C71" s="9">
        <v>109</v>
      </c>
      <c r="D71" s="137">
        <v>109</v>
      </c>
    </row>
    <row r="72" spans="1:4" ht="12.75">
      <c r="A72" s="306" t="s">
        <v>57</v>
      </c>
      <c r="B72" s="409"/>
      <c r="C72" s="40"/>
      <c r="D72" s="330"/>
    </row>
    <row r="73" spans="1:4" ht="12.75">
      <c r="A73" s="304" t="s">
        <v>48</v>
      </c>
      <c r="B73" s="409"/>
      <c r="C73" s="40"/>
      <c r="D73" s="330"/>
    </row>
    <row r="74" spans="1:4" ht="12.75">
      <c r="A74" s="306" t="s">
        <v>473</v>
      </c>
      <c r="B74" s="409"/>
      <c r="C74" s="40"/>
      <c r="D74" s="330"/>
    </row>
    <row r="75" spans="1:4" ht="12.75">
      <c r="A75" s="306" t="s">
        <v>474</v>
      </c>
      <c r="B75" s="409"/>
      <c r="C75" s="40"/>
      <c r="D75" s="330"/>
    </row>
    <row r="76" spans="1:4" ht="25.5">
      <c r="A76" s="306" t="s">
        <v>58</v>
      </c>
      <c r="B76" s="409"/>
      <c r="C76" s="40"/>
      <c r="D76" s="330"/>
    </row>
    <row r="77" spans="1:4" ht="12.75">
      <c r="A77" s="306" t="s">
        <v>59</v>
      </c>
      <c r="B77" s="409"/>
      <c r="C77" s="40"/>
      <c r="D77" s="330"/>
    </row>
    <row r="78" spans="1:4" ht="12.75">
      <c r="A78" s="304" t="s">
        <v>48</v>
      </c>
      <c r="B78" s="409"/>
      <c r="C78" s="40"/>
      <c r="D78" s="330"/>
    </row>
    <row r="79" spans="1:4" ht="12.75">
      <c r="A79" s="306"/>
      <c r="B79" s="409"/>
      <c r="C79" s="40"/>
      <c r="D79" s="330"/>
    </row>
    <row r="80" spans="1:4" ht="12.75">
      <c r="A80" s="306"/>
      <c r="B80" s="409"/>
      <c r="C80" s="40"/>
      <c r="D80" s="330"/>
    </row>
    <row r="81" spans="1:4" ht="38.25">
      <c r="A81" s="306" t="s">
        <v>60</v>
      </c>
      <c r="B81" s="409"/>
      <c r="C81" s="40"/>
      <c r="D81" s="330"/>
    </row>
    <row r="82" spans="1:4" ht="12.75">
      <c r="A82" s="304"/>
      <c r="B82" s="407"/>
      <c r="C82" s="9"/>
      <c r="D82" s="137"/>
    </row>
    <row r="83" spans="1:4" ht="12.75">
      <c r="A83" s="481" t="s">
        <v>61</v>
      </c>
      <c r="B83" s="466" t="s">
        <v>479</v>
      </c>
      <c r="C83" s="466" t="s">
        <v>46</v>
      </c>
      <c r="D83" s="468" t="s">
        <v>151</v>
      </c>
    </row>
    <row r="84" spans="1:4" ht="27.75" customHeight="1">
      <c r="A84" s="475"/>
      <c r="B84" s="466"/>
      <c r="C84" s="466"/>
      <c r="D84" s="468"/>
    </row>
    <row r="85" spans="1:4" ht="12.75">
      <c r="A85" s="302">
        <v>1</v>
      </c>
      <c r="B85" s="301">
        <v>2</v>
      </c>
      <c r="C85" s="301">
        <v>3</v>
      </c>
      <c r="D85" s="303">
        <v>4</v>
      </c>
    </row>
    <row r="86" spans="1:4" ht="12.75">
      <c r="A86" s="304" t="s">
        <v>62</v>
      </c>
      <c r="B86" s="407"/>
      <c r="C86" s="9"/>
      <c r="D86" s="137"/>
    </row>
    <row r="87" spans="1:4" ht="12.75">
      <c r="A87" s="304" t="s">
        <v>477</v>
      </c>
      <c r="B87" s="407" t="s">
        <v>617</v>
      </c>
      <c r="C87" s="9"/>
      <c r="D87" s="137"/>
    </row>
    <row r="88" spans="1:4" ht="12.75">
      <c r="A88" s="306" t="s">
        <v>478</v>
      </c>
      <c r="B88" s="409" t="s">
        <v>618</v>
      </c>
      <c r="C88" s="40"/>
      <c r="D88" s="330"/>
    </row>
    <row r="89" spans="1:4" ht="12.75">
      <c r="A89" s="306"/>
      <c r="B89" s="409"/>
      <c r="C89" s="40"/>
      <c r="D89" s="330"/>
    </row>
    <row r="90" spans="1:4" ht="12.75">
      <c r="A90" s="481"/>
      <c r="B90" s="466" t="s">
        <v>479</v>
      </c>
      <c r="C90" s="466" t="s">
        <v>46</v>
      </c>
      <c r="D90" s="468" t="s">
        <v>151</v>
      </c>
    </row>
    <row r="91" spans="1:4" ht="12.75">
      <c r="A91" s="475"/>
      <c r="B91" s="466"/>
      <c r="C91" s="466"/>
      <c r="D91" s="468"/>
    </row>
    <row r="92" spans="1:4" ht="12.75">
      <c r="A92" s="324"/>
      <c r="B92" s="301">
        <v>2</v>
      </c>
      <c r="C92" s="301">
        <v>3</v>
      </c>
      <c r="D92" s="303">
        <v>4</v>
      </c>
    </row>
    <row r="93" spans="1:4" ht="39" thickBot="1">
      <c r="A93" s="305" t="s">
        <v>63</v>
      </c>
      <c r="B93" s="408"/>
      <c r="C93" s="138"/>
      <c r="D93" s="139"/>
    </row>
    <row r="94" ht="15.75">
      <c r="A94" s="327"/>
    </row>
    <row r="95" spans="1:6" ht="15.75">
      <c r="A95" s="300" t="s">
        <v>64</v>
      </c>
      <c r="B95" s="19"/>
      <c r="C95" s="19"/>
      <c r="D95" s="19"/>
      <c r="E95" s="19"/>
      <c r="F95" s="19"/>
    </row>
    <row r="96" spans="1:6" ht="16.5" thickBot="1">
      <c r="A96" s="341"/>
      <c r="B96" s="19"/>
      <c r="C96" s="19"/>
      <c r="D96" s="19"/>
      <c r="E96" s="19"/>
      <c r="F96" s="19"/>
    </row>
    <row r="97" spans="1:6" ht="18" customHeight="1">
      <c r="A97" s="463" t="s">
        <v>263</v>
      </c>
      <c r="B97" s="464"/>
      <c r="C97" s="465" t="s">
        <v>37</v>
      </c>
      <c r="D97" s="465" t="s">
        <v>295</v>
      </c>
      <c r="E97" s="465" t="s">
        <v>348</v>
      </c>
      <c r="F97" s="467" t="s">
        <v>38</v>
      </c>
    </row>
    <row r="98" spans="1:6" ht="38.25" customHeight="1">
      <c r="A98" s="302" t="s">
        <v>480</v>
      </c>
      <c r="B98" s="301" t="s">
        <v>479</v>
      </c>
      <c r="C98" s="466"/>
      <c r="D98" s="466"/>
      <c r="E98" s="466"/>
      <c r="F98" s="468"/>
    </row>
    <row r="99" spans="1:6" ht="12.75">
      <c r="A99" s="302">
        <v>1</v>
      </c>
      <c r="B99" s="301">
        <v>2</v>
      </c>
      <c r="C99" s="301">
        <v>3</v>
      </c>
      <c r="D99" s="301">
        <v>4</v>
      </c>
      <c r="E99" s="301">
        <v>5</v>
      </c>
      <c r="F99" s="303">
        <v>6</v>
      </c>
    </row>
    <row r="100" spans="1:6" ht="12.75">
      <c r="A100" s="304" t="s">
        <v>483</v>
      </c>
      <c r="B100" s="415" t="s">
        <v>586</v>
      </c>
      <c r="C100" s="9"/>
      <c r="D100" s="9"/>
      <c r="E100" s="9"/>
      <c r="F100" s="446">
        <f aca="true" t="shared" si="2" ref="F100:F105">C100+D100-E100</f>
        <v>0</v>
      </c>
    </row>
    <row r="101" spans="1:6" ht="12.75">
      <c r="A101" s="304" t="s">
        <v>65</v>
      </c>
      <c r="B101" s="415" t="s">
        <v>587</v>
      </c>
      <c r="C101" s="9"/>
      <c r="D101" s="9"/>
      <c r="E101" s="9"/>
      <c r="F101" s="446">
        <f t="shared" si="2"/>
        <v>0</v>
      </c>
    </row>
    <row r="102" spans="1:6" ht="12.75">
      <c r="A102" s="325"/>
      <c r="B102" s="415"/>
      <c r="C102" s="9"/>
      <c r="D102" s="9"/>
      <c r="E102" s="9"/>
      <c r="F102" s="446">
        <f t="shared" si="2"/>
        <v>0</v>
      </c>
    </row>
    <row r="103" spans="1:6" ht="12.75">
      <c r="A103" s="304" t="s">
        <v>422</v>
      </c>
      <c r="B103" s="415" t="s">
        <v>598</v>
      </c>
      <c r="C103" s="9"/>
      <c r="D103" s="9"/>
      <c r="E103" s="9"/>
      <c r="F103" s="446">
        <f t="shared" si="2"/>
        <v>0</v>
      </c>
    </row>
    <row r="104" spans="1:6" ht="12.75">
      <c r="A104" s="304" t="s">
        <v>223</v>
      </c>
      <c r="B104" s="415" t="s">
        <v>599</v>
      </c>
      <c r="C104" s="9"/>
      <c r="D104" s="9"/>
      <c r="E104" s="9"/>
      <c r="F104" s="446">
        <f t="shared" si="2"/>
        <v>0</v>
      </c>
    </row>
    <row r="105" spans="1:6" ht="13.5" thickBot="1">
      <c r="A105" s="326"/>
      <c r="B105" s="416"/>
      <c r="C105" s="138"/>
      <c r="D105" s="138"/>
      <c r="E105" s="138"/>
      <c r="F105" s="446">
        <f t="shared" si="2"/>
        <v>0</v>
      </c>
    </row>
    <row r="106" ht="16.5" thickBot="1">
      <c r="A106" s="327"/>
    </row>
    <row r="107" spans="1:4" ht="24.75" customHeight="1">
      <c r="A107" s="463" t="s">
        <v>263</v>
      </c>
      <c r="B107" s="464"/>
      <c r="C107" s="465" t="s">
        <v>46</v>
      </c>
      <c r="D107" s="467" t="s">
        <v>151</v>
      </c>
    </row>
    <row r="108" spans="1:4" ht="15" customHeight="1">
      <c r="A108" s="302" t="s">
        <v>480</v>
      </c>
      <c r="B108" s="301" t="s">
        <v>479</v>
      </c>
      <c r="C108" s="466"/>
      <c r="D108" s="468"/>
    </row>
    <row r="109" spans="1:4" ht="12.75">
      <c r="A109" s="302">
        <v>1</v>
      </c>
      <c r="B109" s="301">
        <v>2</v>
      </c>
      <c r="C109" s="301">
        <v>3</v>
      </c>
      <c r="D109" s="303">
        <v>4</v>
      </c>
    </row>
    <row r="110" spans="1:4" ht="25.5">
      <c r="A110" s="304" t="s">
        <v>66</v>
      </c>
      <c r="B110" s="407" t="s">
        <v>600</v>
      </c>
      <c r="C110" s="9"/>
      <c r="D110" s="137"/>
    </row>
    <row r="111" spans="1:4" ht="12.75">
      <c r="A111" s="325"/>
      <c r="B111" s="407"/>
      <c r="C111" s="9"/>
      <c r="D111" s="137"/>
    </row>
    <row r="112" spans="1:4" ht="13.5" thickBot="1">
      <c r="A112" s="326"/>
      <c r="B112" s="408"/>
      <c r="C112" s="138"/>
      <c r="D112" s="139"/>
    </row>
    <row r="113" ht="15.75">
      <c r="A113" s="327"/>
    </row>
    <row r="114" spans="1:6" ht="15.75">
      <c r="A114" s="300" t="s">
        <v>67</v>
      </c>
      <c r="B114" s="19"/>
      <c r="C114" s="19"/>
      <c r="D114" s="19"/>
      <c r="E114" s="19"/>
      <c r="F114" s="19"/>
    </row>
    <row r="115" spans="1:6" ht="15.75">
      <c r="A115" s="300" t="s">
        <v>25</v>
      </c>
      <c r="B115" s="19"/>
      <c r="C115" s="19"/>
      <c r="D115" s="19"/>
      <c r="E115" s="19"/>
      <c r="F115" s="19"/>
    </row>
    <row r="116" spans="1:6" ht="16.5" thickBot="1">
      <c r="A116" s="341"/>
      <c r="B116" s="19"/>
      <c r="C116" s="19"/>
      <c r="D116" s="19"/>
      <c r="E116" s="19"/>
      <c r="F116" s="19"/>
    </row>
    <row r="117" spans="1:6" ht="16.5" customHeight="1">
      <c r="A117" s="463" t="s">
        <v>263</v>
      </c>
      <c r="B117" s="464"/>
      <c r="C117" s="465" t="s">
        <v>37</v>
      </c>
      <c r="D117" s="465" t="s">
        <v>295</v>
      </c>
      <c r="E117" s="465" t="s">
        <v>484</v>
      </c>
      <c r="F117" s="467" t="s">
        <v>38</v>
      </c>
    </row>
    <row r="118" spans="1:6" ht="43.5" customHeight="1">
      <c r="A118" s="302" t="s">
        <v>480</v>
      </c>
      <c r="B118" s="301" t="s">
        <v>479</v>
      </c>
      <c r="C118" s="466"/>
      <c r="D118" s="466"/>
      <c r="E118" s="466"/>
      <c r="F118" s="468"/>
    </row>
    <row r="119" spans="1:6" ht="12.75">
      <c r="A119" s="302">
        <v>1</v>
      </c>
      <c r="B119" s="301">
        <v>2</v>
      </c>
      <c r="C119" s="301">
        <v>3</v>
      </c>
      <c r="D119" s="301">
        <v>4</v>
      </c>
      <c r="E119" s="301">
        <v>5</v>
      </c>
      <c r="F119" s="303">
        <v>6</v>
      </c>
    </row>
    <row r="120" spans="1:6" ht="12.75">
      <c r="A120" s="304" t="s">
        <v>209</v>
      </c>
      <c r="B120" s="415" t="s">
        <v>604</v>
      </c>
      <c r="C120" s="9"/>
      <c r="D120" s="9"/>
      <c r="E120" s="9"/>
      <c r="F120" s="446">
        <f>C120+D120-E120</f>
        <v>0</v>
      </c>
    </row>
    <row r="121" spans="1:6" ht="15">
      <c r="A121" s="304" t="s">
        <v>40</v>
      </c>
      <c r="B121" s="406"/>
      <c r="C121" s="9"/>
      <c r="D121" s="9"/>
      <c r="E121" s="9"/>
      <c r="F121" s="446">
        <f>C121+D121-E121</f>
        <v>0</v>
      </c>
    </row>
    <row r="122" spans="1:6" ht="15">
      <c r="A122" s="325"/>
      <c r="B122" s="406"/>
      <c r="C122" s="9"/>
      <c r="D122" s="9"/>
      <c r="E122" s="9"/>
      <c r="F122" s="446">
        <f>C122+D122-E122</f>
        <v>0</v>
      </c>
    </row>
    <row r="123" spans="1:6" ht="13.5" thickBot="1">
      <c r="A123" s="326"/>
      <c r="B123" s="408"/>
      <c r="C123" s="138"/>
      <c r="D123" s="138"/>
      <c r="E123" s="138"/>
      <c r="F123" s="446">
        <f>C123+D123-E123</f>
        <v>0</v>
      </c>
    </row>
    <row r="124" ht="16.5" thickBot="1">
      <c r="A124" s="327"/>
    </row>
    <row r="125" spans="1:4" ht="12.75">
      <c r="A125" s="474" t="s">
        <v>61</v>
      </c>
      <c r="B125" s="465" t="s">
        <v>479</v>
      </c>
      <c r="C125" s="465" t="s">
        <v>46</v>
      </c>
      <c r="D125" s="467" t="s">
        <v>151</v>
      </c>
    </row>
    <row r="126" spans="1:4" ht="36" customHeight="1">
      <c r="A126" s="475"/>
      <c r="B126" s="466"/>
      <c r="C126" s="466"/>
      <c r="D126" s="468"/>
    </row>
    <row r="127" spans="1:4" ht="14.25" customHeight="1">
      <c r="A127" s="302">
        <v>1</v>
      </c>
      <c r="B127" s="301">
        <v>2</v>
      </c>
      <c r="C127" s="301">
        <v>3</v>
      </c>
      <c r="D127" s="303">
        <v>4</v>
      </c>
    </row>
    <row r="128" spans="1:4" ht="38.25">
      <c r="A128" s="304" t="s">
        <v>68</v>
      </c>
      <c r="B128" s="407" t="s">
        <v>619</v>
      </c>
      <c r="C128" s="9"/>
      <c r="D128" s="137"/>
    </row>
    <row r="129" spans="1:4" ht="36.75" customHeight="1">
      <c r="A129" s="479"/>
      <c r="B129" s="466" t="s">
        <v>479</v>
      </c>
      <c r="C129" s="466" t="s">
        <v>239</v>
      </c>
      <c r="D129" s="468" t="s">
        <v>316</v>
      </c>
    </row>
    <row r="130" spans="1:4" ht="28.5" customHeight="1">
      <c r="A130" s="480"/>
      <c r="B130" s="466"/>
      <c r="C130" s="466"/>
      <c r="D130" s="468"/>
    </row>
    <row r="131" spans="1:4" ht="12.75">
      <c r="A131" s="324"/>
      <c r="B131" s="301">
        <v>2</v>
      </c>
      <c r="C131" s="301">
        <v>3</v>
      </c>
      <c r="D131" s="303">
        <v>4</v>
      </c>
    </row>
    <row r="132" spans="1:4" ht="51.75" thickBot="1">
      <c r="A132" s="305" t="s">
        <v>0</v>
      </c>
      <c r="B132" s="410"/>
      <c r="C132" s="331"/>
      <c r="D132" s="332"/>
    </row>
    <row r="133" ht="15.75">
      <c r="A133" s="327"/>
    </row>
    <row r="134" spans="1:6" ht="15.75">
      <c r="A134" s="300" t="s">
        <v>26</v>
      </c>
      <c r="B134" s="19"/>
      <c r="C134" s="19"/>
      <c r="D134" s="19"/>
      <c r="E134" s="19"/>
      <c r="F134" s="19"/>
    </row>
    <row r="135" spans="1:6" ht="16.5" thickBot="1">
      <c r="A135" s="300"/>
      <c r="B135" s="19"/>
      <c r="C135" s="19"/>
      <c r="D135" s="19"/>
      <c r="E135" s="19"/>
      <c r="F135" s="19"/>
    </row>
    <row r="136" spans="1:6" ht="29.25" customHeight="1">
      <c r="A136" s="463" t="s">
        <v>263</v>
      </c>
      <c r="B136" s="464"/>
      <c r="C136" s="465" t="s">
        <v>1</v>
      </c>
      <c r="D136" s="465" t="s">
        <v>295</v>
      </c>
      <c r="E136" s="465" t="s">
        <v>484</v>
      </c>
      <c r="F136" s="467" t="s">
        <v>205</v>
      </c>
    </row>
    <row r="137" spans="1:6" ht="24.75" customHeight="1">
      <c r="A137" s="302" t="s">
        <v>480</v>
      </c>
      <c r="B137" s="301" t="s">
        <v>479</v>
      </c>
      <c r="C137" s="466"/>
      <c r="D137" s="466"/>
      <c r="E137" s="466"/>
      <c r="F137" s="468"/>
    </row>
    <row r="138" spans="1:6" ht="12.75">
      <c r="A138" s="302">
        <v>1</v>
      </c>
      <c r="B138" s="301">
        <v>2</v>
      </c>
      <c r="C138" s="301">
        <v>3</v>
      </c>
      <c r="D138" s="301">
        <v>4</v>
      </c>
      <c r="E138" s="301">
        <v>5</v>
      </c>
      <c r="F138" s="303">
        <v>6</v>
      </c>
    </row>
    <row r="139" spans="1:6" ht="12.75">
      <c r="A139" s="304" t="s">
        <v>2</v>
      </c>
      <c r="B139" s="415" t="s">
        <v>610</v>
      </c>
      <c r="C139" s="9"/>
      <c r="D139" s="9"/>
      <c r="E139" s="9"/>
      <c r="F139" s="446">
        <f>C139+D139-E139</f>
        <v>0</v>
      </c>
    </row>
    <row r="140" spans="1:6" ht="15">
      <c r="A140" s="304" t="s">
        <v>40</v>
      </c>
      <c r="B140" s="406"/>
      <c r="C140" s="9"/>
      <c r="D140" s="9"/>
      <c r="E140" s="9"/>
      <c r="F140" s="446">
        <f>C140+D140-E140</f>
        <v>0</v>
      </c>
    </row>
    <row r="141" spans="1:6" ht="15">
      <c r="A141" s="325"/>
      <c r="B141" s="406"/>
      <c r="C141" s="9"/>
      <c r="D141" s="9"/>
      <c r="E141" s="9"/>
      <c r="F141" s="446">
        <f>C141+D141-E141</f>
        <v>0</v>
      </c>
    </row>
    <row r="142" spans="1:6" ht="15.75" thickBot="1">
      <c r="A142" s="326"/>
      <c r="B142" s="411"/>
      <c r="C142" s="138"/>
      <c r="D142" s="138"/>
      <c r="E142" s="138"/>
      <c r="F142" s="446">
        <f>C142+D142-E142</f>
        <v>0</v>
      </c>
    </row>
    <row r="143" ht="16.5" thickBot="1">
      <c r="A143" s="327"/>
    </row>
    <row r="144" spans="1:4" ht="12.75">
      <c r="A144" s="474" t="s">
        <v>61</v>
      </c>
      <c r="B144" s="465" t="s">
        <v>479</v>
      </c>
      <c r="C144" s="465" t="s">
        <v>46</v>
      </c>
      <c r="D144" s="467" t="s">
        <v>151</v>
      </c>
    </row>
    <row r="145" spans="1:4" ht="30" customHeight="1">
      <c r="A145" s="475"/>
      <c r="B145" s="466"/>
      <c r="C145" s="466"/>
      <c r="D145" s="468"/>
    </row>
    <row r="146" spans="1:4" ht="12.75">
      <c r="A146" s="302">
        <v>1</v>
      </c>
      <c r="B146" s="301">
        <v>2</v>
      </c>
      <c r="C146" s="301">
        <v>3</v>
      </c>
      <c r="D146" s="303">
        <v>4</v>
      </c>
    </row>
    <row r="147" spans="1:4" ht="51">
      <c r="A147" s="304" t="s">
        <v>3</v>
      </c>
      <c r="B147" s="412"/>
      <c r="C147" s="333"/>
      <c r="D147" s="334"/>
    </row>
    <row r="148" spans="1:4" ht="39" thickBot="1">
      <c r="A148" s="305" t="s">
        <v>4</v>
      </c>
      <c r="B148" s="413"/>
      <c r="C148" s="335"/>
      <c r="D148" s="336"/>
    </row>
    <row r="149" ht="15.75">
      <c r="A149" s="327"/>
    </row>
    <row r="150" spans="1:6" ht="15.75">
      <c r="A150" s="300" t="s">
        <v>27</v>
      </c>
      <c r="B150" s="19"/>
      <c r="C150" s="19"/>
      <c r="D150" s="19"/>
      <c r="E150" s="19"/>
      <c r="F150" s="19"/>
    </row>
    <row r="151" spans="1:6" ht="16.5" thickBot="1">
      <c r="A151" s="300"/>
      <c r="B151" s="19"/>
      <c r="C151" s="19"/>
      <c r="D151" s="19"/>
      <c r="E151" s="19"/>
      <c r="F151" s="19"/>
    </row>
    <row r="152" spans="1:6" ht="12.75">
      <c r="A152" s="469" t="s">
        <v>263</v>
      </c>
      <c r="B152" s="471" t="s">
        <v>479</v>
      </c>
      <c r="C152" s="464" t="s">
        <v>5</v>
      </c>
      <c r="D152" s="464"/>
      <c r="E152" s="464" t="s">
        <v>6</v>
      </c>
      <c r="F152" s="476"/>
    </row>
    <row r="153" spans="1:6" ht="12.75">
      <c r="A153" s="470"/>
      <c r="B153" s="472"/>
      <c r="C153" s="466" t="s">
        <v>7</v>
      </c>
      <c r="D153" s="466" t="s">
        <v>8</v>
      </c>
      <c r="E153" s="466" t="s">
        <v>7</v>
      </c>
      <c r="F153" s="468" t="s">
        <v>8</v>
      </c>
    </row>
    <row r="154" spans="1:6" ht="31.5" customHeight="1">
      <c r="A154" s="302" t="s">
        <v>480</v>
      </c>
      <c r="B154" s="473"/>
      <c r="C154" s="466"/>
      <c r="D154" s="466"/>
      <c r="E154" s="466"/>
      <c r="F154" s="468"/>
    </row>
    <row r="155" spans="1:6" ht="12.75">
      <c r="A155" s="302">
        <v>1</v>
      </c>
      <c r="B155" s="301">
        <v>2</v>
      </c>
      <c r="C155" s="301">
        <v>3</v>
      </c>
      <c r="D155" s="301">
        <v>4</v>
      </c>
      <c r="E155" s="301">
        <v>5</v>
      </c>
      <c r="F155" s="303">
        <v>6</v>
      </c>
    </row>
    <row r="156" spans="1:6" ht="25.5">
      <c r="A156" s="304" t="s">
        <v>9</v>
      </c>
      <c r="B156" s="415" t="s">
        <v>620</v>
      </c>
      <c r="C156" s="9"/>
      <c r="D156" s="9"/>
      <c r="E156" s="9"/>
      <c r="F156" s="446">
        <f>C156+D156-E156</f>
        <v>0</v>
      </c>
    </row>
    <row r="157" spans="1:6" ht="25.5">
      <c r="A157" s="304" t="s">
        <v>10</v>
      </c>
      <c r="B157" s="415" t="s">
        <v>621</v>
      </c>
      <c r="C157" s="9"/>
      <c r="D157" s="9"/>
      <c r="E157" s="9"/>
      <c r="F157" s="446">
        <f aca="true" t="shared" si="3" ref="F157:F173">C157+D157-E157</f>
        <v>0</v>
      </c>
    </row>
    <row r="158" spans="1:6" ht="12.75">
      <c r="A158" s="304" t="s">
        <v>11</v>
      </c>
      <c r="B158" s="415" t="s">
        <v>622</v>
      </c>
      <c r="C158" s="9"/>
      <c r="D158" s="9"/>
      <c r="E158" s="9"/>
      <c r="F158" s="446">
        <f t="shared" si="3"/>
        <v>0</v>
      </c>
    </row>
    <row r="159" spans="1:6" ht="12.75">
      <c r="A159" s="304" t="s">
        <v>12</v>
      </c>
      <c r="B159" s="415" t="s">
        <v>623</v>
      </c>
      <c r="C159" s="9"/>
      <c r="D159" s="9"/>
      <c r="E159" s="9"/>
      <c r="F159" s="446">
        <f t="shared" si="3"/>
        <v>0</v>
      </c>
    </row>
    <row r="160" spans="1:6" ht="25.5">
      <c r="A160" s="304" t="s">
        <v>13</v>
      </c>
      <c r="B160" s="415" t="s">
        <v>624</v>
      </c>
      <c r="C160" s="9"/>
      <c r="D160" s="9"/>
      <c r="E160" s="9"/>
      <c r="F160" s="446">
        <f t="shared" si="3"/>
        <v>0</v>
      </c>
    </row>
    <row r="161" spans="1:6" ht="12.75">
      <c r="A161" s="304" t="s">
        <v>14</v>
      </c>
      <c r="B161" s="415" t="s">
        <v>625</v>
      </c>
      <c r="C161" s="9"/>
      <c r="D161" s="9"/>
      <c r="E161" s="9"/>
      <c r="F161" s="446">
        <f t="shared" si="3"/>
        <v>0</v>
      </c>
    </row>
    <row r="162" spans="1:6" ht="12.75">
      <c r="A162" s="304" t="s">
        <v>15</v>
      </c>
      <c r="B162" s="415" t="s">
        <v>626</v>
      </c>
      <c r="C162" s="9"/>
      <c r="D162" s="9"/>
      <c r="E162" s="9"/>
      <c r="F162" s="446">
        <f t="shared" si="3"/>
        <v>0</v>
      </c>
    </row>
    <row r="163" spans="1:6" ht="12.75">
      <c r="A163" s="304" t="s">
        <v>16</v>
      </c>
      <c r="B163" s="415" t="s">
        <v>627</v>
      </c>
      <c r="C163" s="9"/>
      <c r="D163" s="9"/>
      <c r="E163" s="9"/>
      <c r="F163" s="446">
        <f t="shared" si="3"/>
        <v>0</v>
      </c>
    </row>
    <row r="164" spans="1:6" ht="12.75">
      <c r="A164" s="308" t="s">
        <v>223</v>
      </c>
      <c r="B164" s="415" t="s">
        <v>628</v>
      </c>
      <c r="C164" s="9"/>
      <c r="D164" s="9"/>
      <c r="E164" s="9"/>
      <c r="F164" s="446">
        <f t="shared" si="3"/>
        <v>0</v>
      </c>
    </row>
    <row r="165" spans="1:6" ht="51">
      <c r="A165" s="304" t="s">
        <v>17</v>
      </c>
      <c r="B165" s="415" t="s">
        <v>629</v>
      </c>
      <c r="C165" s="9"/>
      <c r="D165" s="9"/>
      <c r="E165" s="9"/>
      <c r="F165" s="446">
        <f t="shared" si="3"/>
        <v>0</v>
      </c>
    </row>
    <row r="166" spans="1:6" ht="25.5">
      <c r="A166" s="304" t="s">
        <v>10</v>
      </c>
      <c r="B166" s="415" t="s">
        <v>630</v>
      </c>
      <c r="C166" s="9"/>
      <c r="D166" s="9"/>
      <c r="E166" s="9"/>
      <c r="F166" s="446">
        <f t="shared" si="3"/>
        <v>0</v>
      </c>
    </row>
    <row r="167" spans="1:6" ht="12.75">
      <c r="A167" s="304" t="s">
        <v>11</v>
      </c>
      <c r="B167" s="415" t="s">
        <v>631</v>
      </c>
      <c r="C167" s="9"/>
      <c r="D167" s="9"/>
      <c r="E167" s="9"/>
      <c r="F167" s="446">
        <f t="shared" si="3"/>
        <v>0</v>
      </c>
    </row>
    <row r="168" spans="1:6" ht="12.75">
      <c r="A168" s="304" t="s">
        <v>12</v>
      </c>
      <c r="B168" s="415" t="s">
        <v>632</v>
      </c>
      <c r="C168" s="9"/>
      <c r="D168" s="9"/>
      <c r="E168" s="9"/>
      <c r="F168" s="446">
        <f>C168+D168-E168</f>
        <v>0</v>
      </c>
    </row>
    <row r="169" spans="1:6" ht="25.5">
      <c r="A169" s="304" t="s">
        <v>13</v>
      </c>
      <c r="B169" s="415" t="s">
        <v>633</v>
      </c>
      <c r="C169" s="9"/>
      <c r="D169" s="9"/>
      <c r="E169" s="9"/>
      <c r="F169" s="446">
        <f t="shared" si="3"/>
        <v>0</v>
      </c>
    </row>
    <row r="170" spans="1:6" ht="12.75">
      <c r="A170" s="304" t="s">
        <v>16</v>
      </c>
      <c r="B170" s="415" t="s">
        <v>634</v>
      </c>
      <c r="C170" s="9"/>
      <c r="D170" s="9"/>
      <c r="E170" s="9"/>
      <c r="F170" s="446">
        <f t="shared" si="3"/>
        <v>0</v>
      </c>
    </row>
    <row r="171" spans="1:6" ht="12.75">
      <c r="A171" s="308" t="s">
        <v>223</v>
      </c>
      <c r="B171" s="415" t="s">
        <v>635</v>
      </c>
      <c r="C171" s="9"/>
      <c r="D171" s="9"/>
      <c r="E171" s="9"/>
      <c r="F171" s="446">
        <f t="shared" si="3"/>
        <v>0</v>
      </c>
    </row>
    <row r="172" spans="1:6" ht="51">
      <c r="A172" s="304" t="s">
        <v>18</v>
      </c>
      <c r="B172" s="415" t="s">
        <v>636</v>
      </c>
      <c r="C172" s="9"/>
      <c r="D172" s="9"/>
      <c r="E172" s="9"/>
      <c r="F172" s="446">
        <f t="shared" si="3"/>
        <v>0</v>
      </c>
    </row>
    <row r="173" spans="1:6" ht="41.25" customHeight="1" thickBot="1">
      <c r="A173" s="305" t="s">
        <v>19</v>
      </c>
      <c r="B173" s="416" t="s">
        <v>637</v>
      </c>
      <c r="C173" s="138"/>
      <c r="D173" s="138"/>
      <c r="E173" s="138"/>
      <c r="F173" s="446">
        <f t="shared" si="3"/>
        <v>0</v>
      </c>
    </row>
    <row r="174" ht="15.75">
      <c r="A174" s="327"/>
    </row>
    <row r="175" spans="1:4" ht="15.75">
      <c r="A175" s="300" t="s">
        <v>20</v>
      </c>
      <c r="B175" s="19"/>
      <c r="C175" s="19"/>
      <c r="D175" s="19"/>
    </row>
    <row r="176" spans="1:4" ht="16.5" thickBot="1">
      <c r="A176" s="300"/>
      <c r="B176" s="19"/>
      <c r="C176" s="19"/>
      <c r="D176" s="19"/>
    </row>
    <row r="177" spans="1:4" ht="19.5" customHeight="1">
      <c r="A177" s="463" t="s">
        <v>263</v>
      </c>
      <c r="B177" s="464"/>
      <c r="C177" s="465" t="s">
        <v>1</v>
      </c>
      <c r="D177" s="467" t="s">
        <v>205</v>
      </c>
    </row>
    <row r="178" spans="1:4" ht="36.75" customHeight="1">
      <c r="A178" s="302" t="s">
        <v>480</v>
      </c>
      <c r="B178" s="301" t="s">
        <v>479</v>
      </c>
      <c r="C178" s="466"/>
      <c r="D178" s="468"/>
    </row>
    <row r="179" spans="1:4" ht="12.75">
      <c r="A179" s="302">
        <v>1</v>
      </c>
      <c r="B179" s="301">
        <v>2</v>
      </c>
      <c r="C179" s="301">
        <v>3</v>
      </c>
      <c r="D179" s="303">
        <v>4</v>
      </c>
    </row>
    <row r="180" spans="1:4" ht="25.5">
      <c r="A180" s="304" t="s">
        <v>21</v>
      </c>
      <c r="B180" s="407" t="s">
        <v>666</v>
      </c>
      <c r="C180" s="9">
        <v>7553</v>
      </c>
      <c r="D180" s="137">
        <v>6771</v>
      </c>
    </row>
    <row r="181" spans="1:4" ht="25.5">
      <c r="A181" s="304" t="s">
        <v>22</v>
      </c>
      <c r="B181" s="407" t="s">
        <v>667</v>
      </c>
      <c r="C181" s="9">
        <v>7162</v>
      </c>
      <c r="D181" s="137">
        <v>5747</v>
      </c>
    </row>
    <row r="182" spans="1:4" ht="12.75">
      <c r="A182" s="306" t="s">
        <v>23</v>
      </c>
      <c r="B182" s="409" t="s">
        <v>668</v>
      </c>
      <c r="C182" s="40"/>
      <c r="D182" s="330"/>
    </row>
    <row r="183" spans="1:4" ht="12.75">
      <c r="A183" s="306" t="s">
        <v>24</v>
      </c>
      <c r="B183" s="409" t="s">
        <v>669</v>
      </c>
      <c r="C183" s="40">
        <v>391</v>
      </c>
      <c r="D183" s="330">
        <v>1024</v>
      </c>
    </row>
    <row r="184" spans="1:4" ht="12.75">
      <c r="A184" s="306" t="s">
        <v>485</v>
      </c>
      <c r="B184" s="409" t="s">
        <v>670</v>
      </c>
      <c r="C184" s="40"/>
      <c r="D184" s="330"/>
    </row>
    <row r="185" spans="1:4" ht="25.5">
      <c r="A185" s="306" t="s">
        <v>486</v>
      </c>
      <c r="B185" s="409"/>
      <c r="C185" s="40"/>
      <c r="D185" s="330"/>
    </row>
    <row r="186" spans="1:4" ht="12.75">
      <c r="A186" s="306" t="s">
        <v>23</v>
      </c>
      <c r="B186" s="409"/>
      <c r="C186" s="40"/>
      <c r="D186" s="330"/>
    </row>
    <row r="187" spans="1:4" ht="12.75">
      <c r="A187" s="306" t="s">
        <v>24</v>
      </c>
      <c r="B187" s="409"/>
      <c r="C187" s="40"/>
      <c r="D187" s="330"/>
    </row>
    <row r="188" spans="1:4" ht="12.75">
      <c r="A188" s="307" t="s">
        <v>223</v>
      </c>
      <c r="B188" s="409" t="s">
        <v>671</v>
      </c>
      <c r="C188" s="40">
        <v>7553</v>
      </c>
      <c r="D188" s="330">
        <v>6771</v>
      </c>
    </row>
    <row r="189" spans="1:4" ht="25.5">
      <c r="A189" s="304" t="s">
        <v>487</v>
      </c>
      <c r="B189" s="409" t="s">
        <v>672</v>
      </c>
      <c r="C189" s="40">
        <v>5934</v>
      </c>
      <c r="D189" s="330">
        <v>5633</v>
      </c>
    </row>
    <row r="190" spans="1:4" ht="25.5">
      <c r="A190" s="304" t="s">
        <v>488</v>
      </c>
      <c r="B190" s="409" t="s">
        <v>673</v>
      </c>
      <c r="C190" s="40">
        <v>1978</v>
      </c>
      <c r="D190" s="330">
        <v>4255</v>
      </c>
    </row>
    <row r="191" spans="1:4" ht="12.75">
      <c r="A191" s="306" t="s">
        <v>489</v>
      </c>
      <c r="B191" s="409" t="s">
        <v>674</v>
      </c>
      <c r="C191" s="40"/>
      <c r="D191" s="330">
        <v>200</v>
      </c>
    </row>
    <row r="192" spans="1:4" ht="12.75">
      <c r="A192" s="306" t="s">
        <v>490</v>
      </c>
      <c r="B192" s="409" t="s">
        <v>675</v>
      </c>
      <c r="C192" s="40">
        <v>1213</v>
      </c>
      <c r="D192" s="330">
        <v>397</v>
      </c>
    </row>
    <row r="193" spans="1:4" ht="12.75">
      <c r="A193" s="306" t="s">
        <v>491</v>
      </c>
      <c r="B193" s="409" t="s">
        <v>676</v>
      </c>
      <c r="C193" s="40"/>
      <c r="D193" s="330"/>
    </row>
    <row r="194" spans="1:4" ht="12.75">
      <c r="A194" s="306" t="s">
        <v>492</v>
      </c>
      <c r="B194" s="409" t="s">
        <v>677</v>
      </c>
      <c r="C194" s="40"/>
      <c r="D194" s="330"/>
    </row>
    <row r="195" spans="1:4" ht="12.75">
      <c r="A195" s="306" t="s">
        <v>24</v>
      </c>
      <c r="B195" s="409" t="s">
        <v>678</v>
      </c>
      <c r="C195" s="40">
        <v>2743</v>
      </c>
      <c r="D195" s="330">
        <v>781</v>
      </c>
    </row>
    <row r="196" spans="1:4" ht="12.75">
      <c r="A196" s="306" t="s">
        <v>485</v>
      </c>
      <c r="B196" s="409" t="s">
        <v>679</v>
      </c>
      <c r="C196" s="40"/>
      <c r="D196" s="330"/>
    </row>
    <row r="197" spans="1:4" ht="25.5">
      <c r="A197" s="306" t="s">
        <v>493</v>
      </c>
      <c r="B197" s="409"/>
      <c r="C197" s="40"/>
      <c r="D197" s="330" t="s">
        <v>733</v>
      </c>
    </row>
    <row r="198" spans="1:4" ht="12.75">
      <c r="A198" s="306" t="s">
        <v>492</v>
      </c>
      <c r="B198" s="409"/>
      <c r="C198" s="40"/>
      <c r="D198" s="330"/>
    </row>
    <row r="199" spans="1:4" ht="12.75">
      <c r="A199" s="329"/>
      <c r="B199" s="409"/>
      <c r="C199" s="40"/>
      <c r="D199" s="330"/>
    </row>
    <row r="200" spans="1:4" ht="12.75">
      <c r="A200" s="329"/>
      <c r="B200" s="409"/>
      <c r="C200" s="40"/>
      <c r="D200" s="330"/>
    </row>
    <row r="201" spans="1:4" ht="13.5" thickBot="1">
      <c r="A201" s="296" t="s">
        <v>223</v>
      </c>
      <c r="B201" s="408" t="s">
        <v>680</v>
      </c>
      <c r="C201" s="138">
        <v>5934</v>
      </c>
      <c r="D201" s="139">
        <v>5633</v>
      </c>
    </row>
    <row r="202" ht="15.75">
      <c r="A202" s="328"/>
    </row>
    <row r="203" spans="1:4" ht="15.75">
      <c r="A203" s="300" t="s">
        <v>28</v>
      </c>
      <c r="B203" s="19"/>
      <c r="C203" s="19"/>
      <c r="D203" s="19"/>
    </row>
    <row r="204" spans="1:4" ht="15.75">
      <c r="A204" s="300" t="s">
        <v>29</v>
      </c>
      <c r="B204" s="19"/>
      <c r="C204" s="19"/>
      <c r="D204" s="19"/>
    </row>
    <row r="205" spans="1:4" ht="13.5" thickBot="1">
      <c r="A205" s="309"/>
      <c r="B205" s="19"/>
      <c r="C205" s="19"/>
      <c r="D205" s="19"/>
    </row>
    <row r="206" spans="1:4" ht="16.5" customHeight="1">
      <c r="A206" s="463" t="s">
        <v>263</v>
      </c>
      <c r="B206" s="464"/>
      <c r="C206" s="465" t="s">
        <v>309</v>
      </c>
      <c r="D206" s="467" t="s">
        <v>494</v>
      </c>
    </row>
    <row r="207" spans="1:4" ht="25.5" customHeight="1">
      <c r="A207" s="302" t="s">
        <v>480</v>
      </c>
      <c r="B207" s="301" t="s">
        <v>479</v>
      </c>
      <c r="C207" s="466"/>
      <c r="D207" s="468"/>
    </row>
    <row r="208" spans="1:4" ht="12.75">
      <c r="A208" s="302">
        <v>1</v>
      </c>
      <c r="B208" s="301">
        <v>2</v>
      </c>
      <c r="C208" s="301">
        <v>3</v>
      </c>
      <c r="D208" s="303">
        <v>4</v>
      </c>
    </row>
    <row r="209" spans="1:4" ht="12.75">
      <c r="A209" s="304" t="s">
        <v>495</v>
      </c>
      <c r="B209" s="407" t="s">
        <v>638</v>
      </c>
      <c r="C209" s="9">
        <v>2747</v>
      </c>
      <c r="D209" s="137">
        <v>4702</v>
      </c>
    </row>
    <row r="210" spans="1:4" ht="12.75">
      <c r="A210" s="304" t="s">
        <v>360</v>
      </c>
      <c r="B210" s="407" t="s">
        <v>639</v>
      </c>
      <c r="C210" s="9">
        <v>14901</v>
      </c>
      <c r="D210" s="137">
        <v>24862</v>
      </c>
    </row>
    <row r="211" spans="1:4" ht="12.75">
      <c r="A211" s="306" t="s">
        <v>381</v>
      </c>
      <c r="B211" s="409" t="s">
        <v>640</v>
      </c>
      <c r="C211" s="40">
        <v>3371</v>
      </c>
      <c r="D211" s="330">
        <v>6373</v>
      </c>
    </row>
    <row r="212" spans="1:4" ht="12.75">
      <c r="A212" s="306" t="s">
        <v>356</v>
      </c>
      <c r="B212" s="409" t="s">
        <v>641</v>
      </c>
      <c r="C212" s="40">
        <v>380</v>
      </c>
      <c r="D212" s="330">
        <v>613</v>
      </c>
    </row>
    <row r="213" spans="1:4" ht="12.75">
      <c r="A213" s="306" t="s">
        <v>496</v>
      </c>
      <c r="B213" s="409" t="s">
        <v>642</v>
      </c>
      <c r="C213" s="40">
        <v>24374</v>
      </c>
      <c r="D213" s="330">
        <v>6463</v>
      </c>
    </row>
    <row r="214" spans="1:4" ht="12.75">
      <c r="A214" s="306" t="s">
        <v>497</v>
      </c>
      <c r="B214" s="409" t="s">
        <v>643</v>
      </c>
      <c r="C214" s="40">
        <v>45773</v>
      </c>
      <c r="D214" s="330">
        <v>43013</v>
      </c>
    </row>
    <row r="215" spans="1:4" ht="25.5">
      <c r="A215" s="306" t="s">
        <v>498</v>
      </c>
      <c r="B215" s="409" t="s">
        <v>644</v>
      </c>
      <c r="C215" s="40"/>
      <c r="D215" s="330"/>
    </row>
    <row r="216" spans="1:4" ht="12.75">
      <c r="A216" s="306" t="s">
        <v>499</v>
      </c>
      <c r="B216" s="409" t="s">
        <v>645</v>
      </c>
      <c r="C216" s="40">
        <v>-12</v>
      </c>
      <c r="D216" s="330">
        <v>19</v>
      </c>
    </row>
    <row r="217" spans="1:4" ht="13.5" thickBot="1">
      <c r="A217" s="305" t="s">
        <v>500</v>
      </c>
      <c r="B217" s="408" t="s">
        <v>646</v>
      </c>
      <c r="C217" s="138"/>
      <c r="D217" s="139"/>
    </row>
    <row r="218" spans="1:2" ht="15.75">
      <c r="A218" s="341"/>
      <c r="B218" s="19"/>
    </row>
    <row r="219" spans="1:4" ht="15.75">
      <c r="A219" s="300" t="s">
        <v>30</v>
      </c>
      <c r="B219" s="19"/>
      <c r="C219" s="19"/>
      <c r="D219" s="19"/>
    </row>
    <row r="220" spans="1:4" ht="13.5" thickBot="1">
      <c r="A220" s="19"/>
      <c r="B220" s="19"/>
      <c r="C220" s="19"/>
      <c r="D220" s="19"/>
    </row>
    <row r="221" spans="1:4" ht="19.5" customHeight="1">
      <c r="A221" s="463" t="s">
        <v>263</v>
      </c>
      <c r="B221" s="464"/>
      <c r="C221" s="465" t="s">
        <v>1</v>
      </c>
      <c r="D221" s="467" t="s">
        <v>205</v>
      </c>
    </row>
    <row r="222" spans="1:4" ht="36" customHeight="1">
      <c r="A222" s="302" t="s">
        <v>480</v>
      </c>
      <c r="B222" s="301" t="s">
        <v>479</v>
      </c>
      <c r="C222" s="466"/>
      <c r="D222" s="468"/>
    </row>
    <row r="223" spans="1:4" ht="12.75">
      <c r="A223" s="302">
        <v>1</v>
      </c>
      <c r="B223" s="301">
        <v>2</v>
      </c>
      <c r="C223" s="301">
        <v>3</v>
      </c>
      <c r="D223" s="303">
        <v>4</v>
      </c>
    </row>
    <row r="224" spans="1:4" ht="12.75">
      <c r="A224" s="304" t="s">
        <v>501</v>
      </c>
      <c r="B224" s="407"/>
      <c r="C224" s="9"/>
      <c r="D224" s="137"/>
    </row>
    <row r="225" spans="1:4" ht="25.5">
      <c r="A225" s="304" t="s">
        <v>502</v>
      </c>
      <c r="B225" s="407"/>
      <c r="C225" s="9"/>
      <c r="D225" s="137"/>
    </row>
    <row r="226" spans="1:4" ht="12.75">
      <c r="A226" s="306" t="s">
        <v>503</v>
      </c>
      <c r="B226" s="409"/>
      <c r="C226" s="40"/>
      <c r="D226" s="330"/>
    </row>
    <row r="227" spans="1:4" ht="25.5">
      <c r="A227" s="306" t="s">
        <v>504</v>
      </c>
      <c r="B227" s="409"/>
      <c r="C227" s="40"/>
      <c r="D227" s="330"/>
    </row>
    <row r="228" spans="1:4" ht="12.75">
      <c r="A228" s="306" t="s">
        <v>505</v>
      </c>
      <c r="B228" s="409"/>
      <c r="C228" s="40"/>
      <c r="D228" s="330"/>
    </row>
    <row r="229" spans="1:4" ht="12.75">
      <c r="A229" s="306" t="s">
        <v>506</v>
      </c>
      <c r="B229" s="409"/>
      <c r="C229" s="40"/>
      <c r="D229" s="330"/>
    </row>
    <row r="230" spans="1:4" ht="12.75">
      <c r="A230" s="306"/>
      <c r="B230" s="409"/>
      <c r="C230" s="40"/>
      <c r="D230" s="330"/>
    </row>
    <row r="231" spans="1:4" ht="12.75">
      <c r="A231" s="306"/>
      <c r="B231" s="409"/>
      <c r="C231" s="40"/>
      <c r="D231" s="330"/>
    </row>
    <row r="232" spans="1:4" ht="12.75">
      <c r="A232" s="306" t="s">
        <v>507</v>
      </c>
      <c r="B232" s="409"/>
      <c r="C232" s="40"/>
      <c r="D232" s="330"/>
    </row>
    <row r="233" spans="1:4" ht="25.5">
      <c r="A233" s="304" t="s">
        <v>502</v>
      </c>
      <c r="B233" s="409"/>
      <c r="C233" s="40"/>
      <c r="D233" s="330"/>
    </row>
    <row r="234" spans="1:4" ht="12.75">
      <c r="A234" s="306" t="s">
        <v>508</v>
      </c>
      <c r="B234" s="409"/>
      <c r="C234" s="40"/>
      <c r="D234" s="330"/>
    </row>
    <row r="235" spans="1:4" ht="25.5">
      <c r="A235" s="306" t="s">
        <v>504</v>
      </c>
      <c r="B235" s="409"/>
      <c r="C235" s="40"/>
      <c r="D235" s="330"/>
    </row>
    <row r="236" spans="1:4" ht="12.75">
      <c r="A236" s="306" t="s">
        <v>505</v>
      </c>
      <c r="B236" s="409"/>
      <c r="C236" s="40"/>
      <c r="D236" s="330"/>
    </row>
    <row r="237" spans="1:4" ht="13.5" thickBot="1">
      <c r="A237" s="305" t="s">
        <v>506</v>
      </c>
      <c r="B237" s="408"/>
      <c r="C237" s="138"/>
      <c r="D237" s="139"/>
    </row>
    <row r="238" ht="15.75">
      <c r="A238" s="327"/>
    </row>
    <row r="239" spans="1:4" ht="15.75">
      <c r="A239" s="300" t="s">
        <v>31</v>
      </c>
      <c r="B239" s="19"/>
      <c r="C239" s="19"/>
      <c r="D239" s="19"/>
    </row>
    <row r="240" spans="1:4" ht="13.5" thickBot="1">
      <c r="A240" s="309"/>
      <c r="B240" s="54"/>
      <c r="C240" s="54"/>
      <c r="D240" s="19"/>
    </row>
    <row r="241" spans="1:4" ht="19.5" customHeight="1">
      <c r="A241" s="463" t="s">
        <v>263</v>
      </c>
      <c r="B241" s="464"/>
      <c r="C241" s="465" t="s">
        <v>509</v>
      </c>
      <c r="D241" s="467" t="s">
        <v>316</v>
      </c>
    </row>
    <row r="242" spans="1:4" ht="49.5" customHeight="1">
      <c r="A242" s="302" t="s">
        <v>480</v>
      </c>
      <c r="B242" s="301" t="s">
        <v>479</v>
      </c>
      <c r="C242" s="466"/>
      <c r="D242" s="468"/>
    </row>
    <row r="243" spans="1:4" ht="12.75">
      <c r="A243" s="302">
        <v>1</v>
      </c>
      <c r="B243" s="301">
        <v>2</v>
      </c>
      <c r="C243" s="301">
        <v>3</v>
      </c>
      <c r="D243" s="303">
        <v>4</v>
      </c>
    </row>
    <row r="244" spans="1:4" ht="12.75">
      <c r="A244" s="304" t="s">
        <v>510</v>
      </c>
      <c r="B244" s="407" t="s">
        <v>647</v>
      </c>
      <c r="C244" s="9"/>
      <c r="D244" s="137"/>
    </row>
    <row r="245" spans="1:4" ht="12.75">
      <c r="A245" s="304" t="s">
        <v>184</v>
      </c>
      <c r="B245" s="407"/>
      <c r="C245" s="9"/>
      <c r="D245" s="137"/>
    </row>
    <row r="246" spans="1:4" ht="12.75">
      <c r="A246" s="329"/>
      <c r="B246" s="409"/>
      <c r="C246" s="40"/>
      <c r="D246" s="330"/>
    </row>
    <row r="247" spans="1:4" ht="12.75">
      <c r="A247" s="329"/>
      <c r="B247" s="409"/>
      <c r="C247" s="40"/>
      <c r="D247" s="330"/>
    </row>
    <row r="248" spans="1:4" ht="13.5" thickBot="1">
      <c r="A248" s="329"/>
      <c r="B248" s="409"/>
      <c r="C248" s="40"/>
      <c r="D248" s="330"/>
    </row>
    <row r="249" spans="1:6" ht="21" customHeight="1">
      <c r="A249" s="482"/>
      <c r="B249" s="483"/>
      <c r="C249" s="465" t="s">
        <v>7</v>
      </c>
      <c r="D249" s="465" t="s">
        <v>511</v>
      </c>
      <c r="E249" s="465" t="s">
        <v>512</v>
      </c>
      <c r="F249" s="467" t="s">
        <v>8</v>
      </c>
    </row>
    <row r="250" spans="1:6" ht="22.5" customHeight="1">
      <c r="A250" s="484"/>
      <c r="B250" s="485"/>
      <c r="C250" s="466"/>
      <c r="D250" s="466"/>
      <c r="E250" s="466"/>
      <c r="F250" s="468"/>
    </row>
    <row r="251" spans="1:6" ht="12.75">
      <c r="A251" s="312" t="s">
        <v>513</v>
      </c>
      <c r="B251" s="414" t="s">
        <v>648</v>
      </c>
      <c r="C251" s="338"/>
      <c r="D251" s="338"/>
      <c r="E251" s="338"/>
      <c r="F251" s="447">
        <f>C251+D251-E251</f>
        <v>0</v>
      </c>
    </row>
    <row r="252" spans="1:6" ht="12.75">
      <c r="A252" s="312" t="s">
        <v>363</v>
      </c>
      <c r="B252" s="414"/>
      <c r="C252" s="338"/>
      <c r="D252" s="338"/>
      <c r="E252" s="338"/>
      <c r="F252" s="447">
        <f>C252+D252-E252</f>
        <v>0</v>
      </c>
    </row>
    <row r="253" spans="1:6" ht="12.75">
      <c r="A253" s="337"/>
      <c r="B253" s="414"/>
      <c r="C253" s="338"/>
      <c r="D253" s="338"/>
      <c r="E253" s="338"/>
      <c r="F253" s="447">
        <f>C253+D253-E253</f>
        <v>0</v>
      </c>
    </row>
    <row r="254" spans="1:6" ht="13.5" thickBot="1">
      <c r="A254" s="339"/>
      <c r="B254" s="410"/>
      <c r="C254" s="340"/>
      <c r="D254" s="340"/>
      <c r="E254" s="340"/>
      <c r="F254" s="447">
        <f>C254+D254-E254</f>
        <v>0</v>
      </c>
    </row>
    <row r="255" ht="15.75">
      <c r="A255" s="327"/>
    </row>
    <row r="256" spans="1:4" s="320" customFormat="1" ht="12.75">
      <c r="A256" s="342" t="s">
        <v>32</v>
      </c>
      <c r="B256" s="342" t="s">
        <v>35</v>
      </c>
      <c r="C256" s="313"/>
      <c r="D256" s="313"/>
    </row>
    <row r="257" spans="1:4" s="320" customFormat="1" ht="12.75">
      <c r="A257" s="342" t="s">
        <v>33</v>
      </c>
      <c r="B257" s="342" t="s">
        <v>36</v>
      </c>
      <c r="C257" s="313"/>
      <c r="D257" s="313"/>
    </row>
    <row r="258" spans="1:4" s="320" customFormat="1" ht="12.75">
      <c r="A258" s="342"/>
      <c r="B258" s="313"/>
      <c r="C258" s="313"/>
      <c r="D258" s="313"/>
    </row>
    <row r="259" spans="1:4" s="320" customFormat="1" ht="12.75">
      <c r="A259" s="342" t="s">
        <v>34</v>
      </c>
      <c r="B259" s="313"/>
      <c r="C259" s="313"/>
      <c r="D259" s="313"/>
    </row>
    <row r="260" spans="1:4" s="320" customFormat="1" ht="12.75">
      <c r="A260" s="313"/>
      <c r="B260" s="313"/>
      <c r="C260" s="313"/>
      <c r="D260" s="313"/>
    </row>
    <row r="261" spans="1:4" s="320" customFormat="1" ht="12.75">
      <c r="A261" s="203" t="s">
        <v>163</v>
      </c>
      <c r="B261" s="313"/>
      <c r="C261" s="313"/>
      <c r="D261" s="313"/>
    </row>
    <row r="262" spans="1:4" ht="15.75">
      <c r="A262" s="341"/>
      <c r="B262" s="19"/>
      <c r="C262" s="19"/>
      <c r="D262" s="19"/>
    </row>
  </sheetData>
  <sheetProtection password="CDA6" sheet="1" objects="1" scenarios="1"/>
  <mergeCells count="81">
    <mergeCell ref="E249:E250"/>
    <mergeCell ref="F249:F250"/>
    <mergeCell ref="A249:B250"/>
    <mergeCell ref="A241:B241"/>
    <mergeCell ref="C241:C242"/>
    <mergeCell ref="D241:D242"/>
    <mergeCell ref="C249:C250"/>
    <mergeCell ref="D249:D250"/>
    <mergeCell ref="A206:B206"/>
    <mergeCell ref="C206:C207"/>
    <mergeCell ref="D206:D207"/>
    <mergeCell ref="A221:B221"/>
    <mergeCell ref="C221:C222"/>
    <mergeCell ref="D221:D222"/>
    <mergeCell ref="F21:F22"/>
    <mergeCell ref="A36:B36"/>
    <mergeCell ref="C36:C37"/>
    <mergeCell ref="D36:D37"/>
    <mergeCell ref="A21:B21"/>
    <mergeCell ref="C21:C22"/>
    <mergeCell ref="D21:D22"/>
    <mergeCell ref="E21:E22"/>
    <mergeCell ref="F48:F49"/>
    <mergeCell ref="A64:B64"/>
    <mergeCell ref="C64:C65"/>
    <mergeCell ref="D64:D65"/>
    <mergeCell ref="A48:B48"/>
    <mergeCell ref="C48:C49"/>
    <mergeCell ref="D48:D49"/>
    <mergeCell ref="E48:E49"/>
    <mergeCell ref="C83:C84"/>
    <mergeCell ref="D83:D84"/>
    <mergeCell ref="B83:B84"/>
    <mergeCell ref="A90:A91"/>
    <mergeCell ref="B90:B91"/>
    <mergeCell ref="C90:C91"/>
    <mergeCell ref="D90:D91"/>
    <mergeCell ref="A83:A84"/>
    <mergeCell ref="F97:F98"/>
    <mergeCell ref="A107:B107"/>
    <mergeCell ref="C107:C108"/>
    <mergeCell ref="D107:D108"/>
    <mergeCell ref="A97:B97"/>
    <mergeCell ref="C97:C98"/>
    <mergeCell ref="D97:D98"/>
    <mergeCell ref="E97:E98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53:F154"/>
    <mergeCell ref="C152:D152"/>
    <mergeCell ref="E152:F152"/>
    <mergeCell ref="E153:E154"/>
    <mergeCell ref="F136:F137"/>
    <mergeCell ref="A144:A145"/>
    <mergeCell ref="B144:B145"/>
    <mergeCell ref="C144:C145"/>
    <mergeCell ref="D144:D145"/>
    <mergeCell ref="A177:B177"/>
    <mergeCell ref="C177:C178"/>
    <mergeCell ref="D177:D178"/>
    <mergeCell ref="C153:C154"/>
    <mergeCell ref="D153:D154"/>
    <mergeCell ref="A152:A153"/>
    <mergeCell ref="B152:B154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F33" sqref="F33"/>
    </sheetView>
  </sheetViews>
  <sheetFormatPr defaultColWidth="9.00390625" defaultRowHeight="12.75"/>
  <cols>
    <col min="1" max="1" width="50.00390625" style="10" customWidth="1"/>
    <col min="2" max="2" width="6.25390625" style="10" customWidth="1"/>
    <col min="3" max="3" width="12.875" style="10" customWidth="1"/>
    <col min="4" max="4" width="12.375" style="10" customWidth="1"/>
    <col min="5" max="5" width="11.625" style="10" customWidth="1"/>
    <col min="6" max="16384" width="9.00390625" style="10" customWidth="1"/>
  </cols>
  <sheetData>
    <row r="1" spans="1:5" ht="12.75">
      <c r="A1" s="317"/>
      <c r="B1" s="317"/>
      <c r="C1" s="353"/>
      <c r="D1" s="19"/>
      <c r="E1" s="354" t="s">
        <v>447</v>
      </c>
    </row>
    <row r="2" spans="1:5" ht="12.75">
      <c r="A2" s="317"/>
      <c r="B2" s="317"/>
      <c r="C2" s="486" t="s">
        <v>448</v>
      </c>
      <c r="D2" s="486"/>
      <c r="E2" s="486"/>
    </row>
    <row r="3" spans="1:5" ht="12.75">
      <c r="A3" s="320"/>
      <c r="B3" s="321"/>
      <c r="C3" s="487" t="s">
        <v>452</v>
      </c>
      <c r="D3" s="487"/>
      <c r="E3" s="487"/>
    </row>
    <row r="4" spans="1:5" ht="15">
      <c r="A4" s="356"/>
      <c r="B4" s="357" t="s">
        <v>516</v>
      </c>
      <c r="C4" s="355"/>
      <c r="D4" s="355"/>
      <c r="E4" s="344"/>
    </row>
    <row r="5" spans="1:5" ht="13.5" thickBot="1">
      <c r="A5" s="289"/>
      <c r="B5" s="289"/>
      <c r="C5" s="289"/>
      <c r="D5" s="321"/>
      <c r="E5" s="346" t="s">
        <v>69</v>
      </c>
    </row>
    <row r="6" spans="1:5" ht="12.75">
      <c r="A6" s="291" t="s">
        <v>70</v>
      </c>
      <c r="B6" s="317"/>
      <c r="C6" s="289" t="s">
        <v>518</v>
      </c>
      <c r="E6" s="347" t="s">
        <v>517</v>
      </c>
    </row>
    <row r="7" spans="1:5" ht="12.75">
      <c r="A7" s="289"/>
      <c r="B7" s="321"/>
      <c r="C7" s="289" t="s">
        <v>71</v>
      </c>
      <c r="E7" s="348"/>
    </row>
    <row r="8" spans="1:5" ht="12.75">
      <c r="A8" s="289" t="s">
        <v>72</v>
      </c>
      <c r="B8" s="321"/>
      <c r="C8" s="289" t="s">
        <v>73</v>
      </c>
      <c r="E8" s="349"/>
    </row>
    <row r="9" spans="1:5" ht="12.75">
      <c r="A9" s="289" t="s">
        <v>74</v>
      </c>
      <c r="B9" s="321"/>
      <c r="C9" s="289"/>
      <c r="E9" s="349"/>
    </row>
    <row r="10" spans="1:5" ht="12.75">
      <c r="A10" s="289" t="s">
        <v>75</v>
      </c>
      <c r="B10" s="321"/>
      <c r="C10" s="289" t="s">
        <v>76</v>
      </c>
      <c r="E10" s="350"/>
    </row>
    <row r="11" spans="1:5" ht="12.75">
      <c r="A11" s="289" t="s">
        <v>77</v>
      </c>
      <c r="B11" s="321"/>
      <c r="C11" s="289" t="s">
        <v>78</v>
      </c>
      <c r="E11" s="349"/>
    </row>
    <row r="12" spans="1:5" ht="12.75">
      <c r="A12" s="289" t="s">
        <v>79</v>
      </c>
      <c r="B12" s="321"/>
      <c r="C12" s="289" t="s">
        <v>451</v>
      </c>
      <c r="E12" s="349"/>
    </row>
    <row r="13" spans="1:5" ht="12.75">
      <c r="A13" s="289" t="s">
        <v>80</v>
      </c>
      <c r="B13" s="321"/>
      <c r="C13" s="289"/>
      <c r="E13" s="351"/>
    </row>
    <row r="14" spans="1:5" ht="13.5" thickBot="1">
      <c r="A14" s="289" t="s">
        <v>462</v>
      </c>
      <c r="B14" s="321"/>
      <c r="C14" s="289" t="s">
        <v>82</v>
      </c>
      <c r="E14" s="352" t="s">
        <v>83</v>
      </c>
    </row>
    <row r="15" spans="1:5" ht="12.75">
      <c r="A15" s="289" t="s">
        <v>84</v>
      </c>
      <c r="B15" s="289"/>
      <c r="C15" s="289"/>
      <c r="E15" s="344"/>
    </row>
    <row r="16" spans="1:5" ht="12.75">
      <c r="A16" s="289" t="s">
        <v>85</v>
      </c>
      <c r="B16" s="289"/>
      <c r="C16" s="289"/>
      <c r="D16" s="289"/>
      <c r="E16" s="321"/>
    </row>
    <row r="17" spans="1:5" ht="12.75">
      <c r="A17" s="21"/>
      <c r="B17" s="21"/>
      <c r="C17" s="344"/>
      <c r="D17" s="345" t="s">
        <v>86</v>
      </c>
      <c r="E17" s="17"/>
    </row>
    <row r="18" spans="1:5" ht="12.75">
      <c r="A18" s="21"/>
      <c r="B18" s="21"/>
      <c r="C18" s="344"/>
      <c r="D18" s="345" t="s">
        <v>87</v>
      </c>
      <c r="E18" s="17"/>
    </row>
    <row r="19" spans="1:4" ht="13.5" thickBot="1">
      <c r="A19" s="19"/>
      <c r="B19" s="19"/>
      <c r="C19" s="19"/>
      <c r="D19" s="19"/>
    </row>
    <row r="20" spans="1:4" ht="21.75" customHeight="1">
      <c r="A20" s="463" t="s">
        <v>263</v>
      </c>
      <c r="B20" s="464"/>
      <c r="C20" s="465" t="s">
        <v>309</v>
      </c>
      <c r="D20" s="467" t="s">
        <v>494</v>
      </c>
    </row>
    <row r="21" spans="1:4" ht="18.75" customHeight="1">
      <c r="A21" s="302" t="s">
        <v>480</v>
      </c>
      <c r="B21" s="301" t="s">
        <v>479</v>
      </c>
      <c r="C21" s="466"/>
      <c r="D21" s="468"/>
    </row>
    <row r="22" spans="1:4" ht="12.75">
      <c r="A22" s="302">
        <v>1</v>
      </c>
      <c r="B22" s="301">
        <v>2</v>
      </c>
      <c r="C22" s="301">
        <v>3</v>
      </c>
      <c r="D22" s="303">
        <v>4</v>
      </c>
    </row>
    <row r="23" spans="1:4" ht="12.75">
      <c r="A23" s="304" t="s">
        <v>519</v>
      </c>
      <c r="B23" s="9"/>
      <c r="C23" s="9"/>
      <c r="D23" s="137"/>
    </row>
    <row r="24" spans="1:4" ht="12.75">
      <c r="A24" s="343" t="s">
        <v>520</v>
      </c>
      <c r="B24" s="9"/>
      <c r="C24" s="9"/>
      <c r="D24" s="137"/>
    </row>
    <row r="25" spans="1:4" ht="12.75">
      <c r="A25" s="304" t="s">
        <v>521</v>
      </c>
      <c r="B25" s="9"/>
      <c r="C25" s="9"/>
      <c r="D25" s="137"/>
    </row>
    <row r="26" spans="1:4" ht="12.75">
      <c r="A26" s="304" t="s">
        <v>522</v>
      </c>
      <c r="B26" s="9"/>
      <c r="C26" s="9"/>
      <c r="D26" s="137"/>
    </row>
    <row r="27" spans="1:4" ht="12.75">
      <c r="A27" s="304" t="s">
        <v>523</v>
      </c>
      <c r="B27" s="9"/>
      <c r="C27" s="9"/>
      <c r="D27" s="137"/>
    </row>
    <row r="28" spans="1:4" ht="25.5">
      <c r="A28" s="304" t="s">
        <v>524</v>
      </c>
      <c r="B28" s="9"/>
      <c r="C28" s="9"/>
      <c r="D28" s="137"/>
    </row>
    <row r="29" spans="1:4" ht="12.75">
      <c r="A29" s="304" t="s">
        <v>422</v>
      </c>
      <c r="B29" s="9"/>
      <c r="C29" s="9"/>
      <c r="D29" s="137"/>
    </row>
    <row r="30" spans="1:4" ht="12.75">
      <c r="A30" s="304" t="s">
        <v>525</v>
      </c>
      <c r="B30" s="9"/>
      <c r="C30" s="9"/>
      <c r="D30" s="137"/>
    </row>
    <row r="31" spans="1:4" ht="12.75">
      <c r="A31" s="358" t="s">
        <v>526</v>
      </c>
      <c r="B31" s="9"/>
      <c r="C31" s="9"/>
      <c r="D31" s="137"/>
    </row>
    <row r="32" spans="1:4" ht="12.75">
      <c r="A32" s="304" t="s">
        <v>527</v>
      </c>
      <c r="B32" s="9"/>
      <c r="C32" s="9"/>
      <c r="D32" s="137"/>
    </row>
    <row r="33" spans="1:4" ht="12.75">
      <c r="A33" s="304" t="s">
        <v>184</v>
      </c>
      <c r="B33" s="9"/>
      <c r="C33" s="9"/>
      <c r="D33" s="137"/>
    </row>
    <row r="34" spans="1:4" ht="12.75">
      <c r="A34" s="304" t="s">
        <v>528</v>
      </c>
      <c r="B34" s="9"/>
      <c r="C34" s="9"/>
      <c r="D34" s="137"/>
    </row>
    <row r="35" spans="1:4" ht="25.5">
      <c r="A35" s="304" t="s">
        <v>529</v>
      </c>
      <c r="B35" s="9"/>
      <c r="C35" s="9"/>
      <c r="D35" s="137"/>
    </row>
    <row r="36" spans="1:4" ht="12.75">
      <c r="A36" s="304" t="s">
        <v>530</v>
      </c>
      <c r="B36" s="9"/>
      <c r="C36" s="9"/>
      <c r="D36" s="137"/>
    </row>
    <row r="37" spans="1:4" ht="12.75">
      <c r="A37" s="304" t="s">
        <v>531</v>
      </c>
      <c r="B37" s="9"/>
      <c r="C37" s="9"/>
      <c r="D37" s="137"/>
    </row>
    <row r="38" spans="1:4" ht="12.75">
      <c r="A38" s="304" t="s">
        <v>184</v>
      </c>
      <c r="B38" s="9"/>
      <c r="C38" s="9"/>
      <c r="D38" s="137"/>
    </row>
    <row r="39" spans="1:4" ht="25.5">
      <c r="A39" s="304" t="s">
        <v>532</v>
      </c>
      <c r="B39" s="9"/>
      <c r="C39" s="9"/>
      <c r="D39" s="137"/>
    </row>
    <row r="40" spans="1:4" ht="12.75">
      <c r="A40" s="304" t="s">
        <v>533</v>
      </c>
      <c r="B40" s="9"/>
      <c r="C40" s="9"/>
      <c r="D40" s="137"/>
    </row>
    <row r="41" spans="1:4" ht="14.25" customHeight="1">
      <c r="A41" s="304" t="s">
        <v>534</v>
      </c>
      <c r="B41" s="9"/>
      <c r="C41" s="9"/>
      <c r="D41" s="137"/>
    </row>
    <row r="42" spans="1:4" ht="12.75">
      <c r="A42" s="304" t="s">
        <v>535</v>
      </c>
      <c r="B42" s="9"/>
      <c r="C42" s="9"/>
      <c r="D42" s="137"/>
    </row>
    <row r="43" spans="1:4" ht="12.75">
      <c r="A43" s="304" t="s">
        <v>536</v>
      </c>
      <c r="B43" s="9"/>
      <c r="C43" s="9"/>
      <c r="D43" s="137"/>
    </row>
    <row r="44" spans="1:4" ht="12.75">
      <c r="A44" s="304" t="s">
        <v>537</v>
      </c>
      <c r="B44" s="9"/>
      <c r="C44" s="9"/>
      <c r="D44" s="137"/>
    </row>
    <row r="45" spans="1:4" ht="12.75">
      <c r="A45" s="304" t="s">
        <v>538</v>
      </c>
      <c r="B45" s="9"/>
      <c r="C45" s="9"/>
      <c r="D45" s="137"/>
    </row>
    <row r="46" spans="1:4" ht="25.5">
      <c r="A46" s="304" t="s">
        <v>539</v>
      </c>
      <c r="B46" s="9"/>
      <c r="C46" s="9"/>
      <c r="D46" s="137"/>
    </row>
    <row r="47" spans="1:4" ht="25.5">
      <c r="A47" s="304" t="s">
        <v>540</v>
      </c>
      <c r="B47" s="9"/>
      <c r="C47" s="9"/>
      <c r="D47" s="137"/>
    </row>
    <row r="48" spans="1:4" ht="12.75">
      <c r="A48" s="304" t="s">
        <v>422</v>
      </c>
      <c r="B48" s="9"/>
      <c r="C48" s="9"/>
      <c r="D48" s="137"/>
    </row>
    <row r="49" spans="1:4" ht="12.75">
      <c r="A49" s="304" t="s">
        <v>541</v>
      </c>
      <c r="B49" s="9"/>
      <c r="C49" s="9"/>
      <c r="D49" s="137"/>
    </row>
    <row r="50" spans="1:4" ht="13.5" thickBot="1">
      <c r="A50" s="305" t="s">
        <v>542</v>
      </c>
      <c r="B50" s="138"/>
      <c r="C50" s="138"/>
      <c r="D50" s="139"/>
    </row>
    <row r="52" spans="1:5" ht="12.75">
      <c r="A52" s="342" t="s">
        <v>32</v>
      </c>
      <c r="B52" s="342" t="s">
        <v>543</v>
      </c>
      <c r="C52" s="313"/>
      <c r="D52" s="313"/>
      <c r="E52" s="313"/>
    </row>
    <row r="53" spans="1:5" ht="12.75">
      <c r="A53" s="342" t="s">
        <v>33</v>
      </c>
      <c r="B53" s="342" t="s">
        <v>36</v>
      </c>
      <c r="C53" s="313"/>
      <c r="D53" s="313"/>
      <c r="E53" s="313"/>
    </row>
    <row r="54" spans="1:5" ht="12.75">
      <c r="A54" s="342"/>
      <c r="B54" s="313"/>
      <c r="C54" s="313"/>
      <c r="D54" s="313"/>
      <c r="E54" s="313"/>
    </row>
    <row r="55" spans="1:5" ht="12.75">
      <c r="A55" s="342" t="s">
        <v>34</v>
      </c>
      <c r="B55" s="313"/>
      <c r="C55" s="313"/>
      <c r="D55" s="313"/>
      <c r="E55" s="313"/>
    </row>
    <row r="56" spans="1:5" ht="12.75">
      <c r="A56" s="313"/>
      <c r="B56" s="313"/>
      <c r="C56" s="313"/>
      <c r="D56" s="313"/>
      <c r="E56" s="313"/>
    </row>
    <row r="57" spans="1:5" ht="12.75">
      <c r="A57" s="203" t="s">
        <v>163</v>
      </c>
      <c r="B57" s="313"/>
      <c r="C57" s="313"/>
      <c r="D57" s="313"/>
      <c r="E57" s="313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8" sqref="C8"/>
    </sheetView>
  </sheetViews>
  <sheetFormatPr defaultColWidth="9.00390625" defaultRowHeight="12.75"/>
  <cols>
    <col min="1" max="1" width="33.125" style="101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311" t="s">
        <v>544</v>
      </c>
      <c r="B1" s="256"/>
      <c r="C1" s="256"/>
      <c r="D1" s="19"/>
      <c r="E1" s="19"/>
      <c r="F1" s="19"/>
      <c r="G1" s="19"/>
    </row>
    <row r="2" spans="1:7" ht="12.75">
      <c r="A2" s="258" t="s">
        <v>734</v>
      </c>
      <c r="B2" s="19"/>
      <c r="C2" s="19"/>
      <c r="D2" s="19"/>
      <c r="E2" s="19"/>
      <c r="F2" s="256"/>
      <c r="G2" s="256"/>
    </row>
    <row r="3" spans="1:7" ht="12.75">
      <c r="A3" s="256"/>
      <c r="B3" s="19"/>
      <c r="C3" s="19"/>
      <c r="D3" s="19"/>
      <c r="E3" s="19"/>
      <c r="F3" s="256"/>
      <c r="G3" s="256"/>
    </row>
    <row r="4" spans="1:7" ht="12.75">
      <c r="A4" s="256" t="s">
        <v>720</v>
      </c>
      <c r="B4" s="19"/>
      <c r="C4" s="19"/>
      <c r="D4" s="19"/>
      <c r="E4" s="19"/>
      <c r="F4" s="256"/>
      <c r="G4" s="256"/>
    </row>
    <row r="5" spans="1:7" ht="12.75">
      <c r="A5" s="256" t="s">
        <v>74</v>
      </c>
      <c r="B5" s="19"/>
      <c r="C5" s="19"/>
      <c r="D5" s="19"/>
      <c r="E5" s="19"/>
      <c r="F5" s="256"/>
      <c r="G5" s="256"/>
    </row>
    <row r="6" spans="1:7" ht="12.75">
      <c r="A6" s="256" t="s">
        <v>75</v>
      </c>
      <c r="B6" s="19"/>
      <c r="C6" s="19"/>
      <c r="D6" s="19"/>
      <c r="E6" s="19"/>
      <c r="F6" s="256"/>
      <c r="G6" s="256"/>
    </row>
    <row r="7" spans="1:7" ht="12.75">
      <c r="A7" s="256" t="s">
        <v>692</v>
      </c>
      <c r="B7" s="19"/>
      <c r="C7" s="19"/>
      <c r="D7" s="19"/>
      <c r="E7" s="19"/>
      <c r="F7" s="256"/>
      <c r="G7" s="256"/>
    </row>
    <row r="8" spans="1:7" ht="12.75">
      <c r="A8" s="256" t="s">
        <v>79</v>
      </c>
      <c r="B8" s="19"/>
      <c r="C8" s="19"/>
      <c r="D8" s="19"/>
      <c r="E8" s="19"/>
      <c r="F8" s="256"/>
      <c r="G8" s="256"/>
    </row>
    <row r="9" spans="1:7" ht="12.75">
      <c r="A9" s="256" t="s">
        <v>80</v>
      </c>
      <c r="B9" s="19"/>
      <c r="C9" s="19"/>
      <c r="D9" s="19"/>
      <c r="E9" s="19"/>
      <c r="F9" s="256"/>
      <c r="G9" s="256"/>
    </row>
    <row r="10" spans="1:7" ht="12.75">
      <c r="A10" s="256" t="s">
        <v>81</v>
      </c>
      <c r="B10" s="19"/>
      <c r="C10" s="19"/>
      <c r="D10" s="19"/>
      <c r="E10" s="19"/>
      <c r="F10" s="256"/>
      <c r="G10" s="256"/>
    </row>
    <row r="11" spans="1:7" ht="12.75">
      <c r="A11" s="256" t="s">
        <v>84</v>
      </c>
      <c r="B11" s="19"/>
      <c r="C11" s="19"/>
      <c r="D11" s="19"/>
      <c r="E11" s="19"/>
      <c r="F11" s="256"/>
      <c r="G11" s="256"/>
    </row>
    <row r="12" ht="12.75">
      <c r="A12"/>
    </row>
    <row r="13" ht="13.5" thickBot="1">
      <c r="A13"/>
    </row>
    <row r="14" spans="1:4" ht="14.25">
      <c r="A14" s="148" t="s">
        <v>349</v>
      </c>
      <c r="B14" s="149"/>
      <c r="C14" s="140"/>
      <c r="D14" s="141"/>
    </row>
    <row r="15" spans="1:4" ht="12.75">
      <c r="A15" s="150"/>
      <c r="B15" s="109"/>
      <c r="C15" s="113" t="s">
        <v>350</v>
      </c>
      <c r="D15" s="133" t="s">
        <v>351</v>
      </c>
    </row>
    <row r="16" spans="1:4" ht="12.75">
      <c r="A16" s="150"/>
      <c r="B16" s="110">
        <v>10</v>
      </c>
      <c r="C16" s="12"/>
      <c r="D16" s="147"/>
    </row>
    <row r="17" spans="1:4" ht="12.75">
      <c r="A17" s="150"/>
      <c r="B17" s="110">
        <v>20</v>
      </c>
      <c r="C17" s="12"/>
      <c r="D17" s="147"/>
    </row>
    <row r="18" spans="1:4" ht="12.75">
      <c r="A18" s="150"/>
      <c r="B18" s="110">
        <v>30</v>
      </c>
      <c r="C18" s="13"/>
      <c r="D18" s="145"/>
    </row>
    <row r="19" spans="1:4" ht="12.75">
      <c r="A19" s="150"/>
      <c r="B19" s="110">
        <v>40</v>
      </c>
      <c r="C19" s="12"/>
      <c r="D19" s="147"/>
    </row>
    <row r="20" spans="1:4" ht="14.25">
      <c r="A20" s="151" t="s">
        <v>352</v>
      </c>
      <c r="B20" s="118"/>
      <c r="C20" s="13"/>
      <c r="D20" s="145"/>
    </row>
    <row r="21" spans="1:4" ht="12.75">
      <c r="A21" s="152" t="s">
        <v>353</v>
      </c>
      <c r="B21" s="108">
        <v>50</v>
      </c>
      <c r="C21" s="13">
        <v>617</v>
      </c>
      <c r="D21" s="145">
        <v>53</v>
      </c>
    </row>
    <row r="22" spans="1:4" ht="12.75">
      <c r="A22" s="152" t="s">
        <v>354</v>
      </c>
      <c r="B22" s="108">
        <v>60</v>
      </c>
      <c r="C22" s="13">
        <v>5</v>
      </c>
      <c r="D22" s="145">
        <v>46</v>
      </c>
    </row>
    <row r="23" spans="1:4" ht="12.75">
      <c r="A23" s="152" t="s">
        <v>355</v>
      </c>
      <c r="B23" s="108">
        <v>70</v>
      </c>
      <c r="C23" s="13">
        <v>11</v>
      </c>
      <c r="D23" s="145">
        <v>1</v>
      </c>
    </row>
    <row r="24" spans="1:4" ht="12.75">
      <c r="A24" s="152" t="s">
        <v>356</v>
      </c>
      <c r="B24" s="108">
        <v>80</v>
      </c>
      <c r="C24" s="13"/>
      <c r="D24" s="145"/>
    </row>
    <row r="25" spans="1:4" ht="12.75">
      <c r="A25" s="152" t="s">
        <v>357</v>
      </c>
      <c r="B25" s="108">
        <v>90</v>
      </c>
      <c r="C25" s="13"/>
      <c r="D25" s="145"/>
    </row>
    <row r="26" spans="1:4" ht="12.75">
      <c r="A26" s="152" t="s">
        <v>358</v>
      </c>
      <c r="B26" s="108">
        <v>100</v>
      </c>
      <c r="C26" s="13">
        <v>2172</v>
      </c>
      <c r="D26" s="145"/>
    </row>
    <row r="27" spans="1:4" ht="12.75">
      <c r="A27" s="152" t="s">
        <v>359</v>
      </c>
      <c r="B27" s="112">
        <v>101</v>
      </c>
      <c r="C27" s="13"/>
      <c r="D27" s="145"/>
    </row>
    <row r="28" spans="1:4" ht="12.75">
      <c r="A28" s="152" t="s">
        <v>360</v>
      </c>
      <c r="B28" s="108">
        <v>120</v>
      </c>
      <c r="C28" s="13">
        <v>1085</v>
      </c>
      <c r="D28" s="145">
        <v>204</v>
      </c>
    </row>
    <row r="29" spans="1:4" ht="12.75">
      <c r="A29" s="152" t="s">
        <v>361</v>
      </c>
      <c r="B29" s="108">
        <v>130</v>
      </c>
      <c r="C29" s="13">
        <v>273</v>
      </c>
      <c r="D29" s="145">
        <v>52</v>
      </c>
    </row>
    <row r="30" spans="1:4" ht="12.75">
      <c r="A30" s="207" t="s">
        <v>362</v>
      </c>
      <c r="B30" s="208">
        <v>140</v>
      </c>
      <c r="C30" s="12"/>
      <c r="D30" s="147"/>
    </row>
    <row r="31" spans="1:4" ht="12.75">
      <c r="A31" s="153" t="s">
        <v>363</v>
      </c>
      <c r="B31" s="108"/>
      <c r="C31" s="13"/>
      <c r="D31" s="145"/>
    </row>
    <row r="32" spans="1:4" ht="25.5">
      <c r="A32" s="154" t="s">
        <v>364</v>
      </c>
      <c r="B32" s="108">
        <v>160</v>
      </c>
      <c r="C32" s="13"/>
      <c r="D32" s="145"/>
    </row>
    <row r="33" spans="1:4" ht="12.75">
      <c r="A33" s="152" t="s">
        <v>365</v>
      </c>
      <c r="B33" s="108">
        <v>170</v>
      </c>
      <c r="C33" s="13"/>
      <c r="D33" s="145"/>
    </row>
    <row r="34" spans="1:4" ht="12.75">
      <c r="A34" s="150" t="s">
        <v>366</v>
      </c>
      <c r="B34" s="108">
        <v>180</v>
      </c>
      <c r="C34" s="13">
        <v>518</v>
      </c>
      <c r="D34" s="145">
        <v>157</v>
      </c>
    </row>
    <row r="35" spans="1:4" ht="28.5">
      <c r="A35" s="155" t="s">
        <v>367</v>
      </c>
      <c r="B35" s="111">
        <v>190</v>
      </c>
      <c r="C35" s="18">
        <f>SUM(C21:C26)+C28+C29+C30+C34</f>
        <v>4681</v>
      </c>
      <c r="D35" s="143">
        <f>SUM(D21:D26)+D28+D29+D30+D34</f>
        <v>513</v>
      </c>
    </row>
    <row r="36" spans="1:4" ht="12.75">
      <c r="A36" s="150" t="s">
        <v>368</v>
      </c>
      <c r="B36" s="108">
        <v>200</v>
      </c>
      <c r="C36" s="13"/>
      <c r="D36" s="145"/>
    </row>
    <row r="37" spans="1:4" ht="28.5">
      <c r="A37" s="155" t="s">
        <v>369</v>
      </c>
      <c r="B37" s="111">
        <v>210</v>
      </c>
      <c r="C37" s="18">
        <f>SUM(C35:C36)</f>
        <v>4681</v>
      </c>
      <c r="D37" s="143">
        <f>SUM(D35:D36)</f>
        <v>513</v>
      </c>
    </row>
    <row r="38" spans="1:4" ht="25.5">
      <c r="A38" s="156" t="s">
        <v>370</v>
      </c>
      <c r="B38" s="108">
        <v>220</v>
      </c>
      <c r="C38" s="13"/>
      <c r="D38" s="145"/>
    </row>
    <row r="39" spans="1:4" ht="14.25">
      <c r="A39" s="157" t="s">
        <v>371</v>
      </c>
      <c r="B39" s="108">
        <v>230</v>
      </c>
      <c r="C39" s="13">
        <v>4747</v>
      </c>
      <c r="D39" s="145">
        <v>556</v>
      </c>
    </row>
    <row r="40" spans="1:4" ht="25.5">
      <c r="A40" s="156" t="s">
        <v>372</v>
      </c>
      <c r="B40" s="108">
        <v>231</v>
      </c>
      <c r="C40" s="13">
        <v>66</v>
      </c>
      <c r="D40" s="145">
        <v>43</v>
      </c>
    </row>
    <row r="41" spans="1:4" ht="12.75">
      <c r="A41" s="152" t="s">
        <v>373</v>
      </c>
      <c r="B41" s="108">
        <v>240</v>
      </c>
      <c r="C41" s="13"/>
      <c r="D41" s="145"/>
    </row>
    <row r="42" spans="1:4" ht="12.75">
      <c r="A42" s="152" t="s">
        <v>374</v>
      </c>
      <c r="B42" s="108">
        <v>250</v>
      </c>
      <c r="C42" s="13"/>
      <c r="D42" s="145"/>
    </row>
    <row r="43" spans="1:4" ht="13.5" thickBot="1">
      <c r="A43" s="158"/>
      <c r="B43" s="159"/>
      <c r="C43" s="144"/>
      <c r="D43" s="146"/>
    </row>
    <row r="44" spans="2:4" ht="12.75">
      <c r="B44" s="19"/>
      <c r="C44" s="10"/>
      <c r="D44" s="10"/>
    </row>
    <row r="45" ht="12.75">
      <c r="A45"/>
    </row>
    <row r="46" spans="1:4" ht="12.75">
      <c r="A46" t="s">
        <v>314</v>
      </c>
      <c r="B46" s="14"/>
      <c r="D46" s="14"/>
    </row>
    <row r="47" ht="14.25" customHeight="1">
      <c r="A47"/>
    </row>
    <row r="48" ht="12.75">
      <c r="A48" t="s">
        <v>315</v>
      </c>
    </row>
    <row r="51" ht="12.75">
      <c r="A51" s="168" t="s">
        <v>163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0">
      <selection activeCell="F50" sqref="F50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59" t="s">
        <v>545</v>
      </c>
      <c r="B1" s="256"/>
      <c r="C1" s="256"/>
    </row>
    <row r="2" spans="1:3" ht="12.75">
      <c r="A2" s="258" t="s">
        <v>734</v>
      </c>
      <c r="B2" s="19"/>
      <c r="C2" s="19"/>
    </row>
    <row r="3" spans="1:3" ht="12.75">
      <c r="A3" s="256"/>
      <c r="B3" s="19"/>
      <c r="C3" s="19"/>
    </row>
    <row r="4" spans="1:3" ht="12.75">
      <c r="A4" s="256" t="s">
        <v>720</v>
      </c>
      <c r="B4" s="19"/>
      <c r="C4" s="19"/>
    </row>
    <row r="5" spans="1:3" ht="12.75">
      <c r="A5" s="256" t="s">
        <v>74</v>
      </c>
      <c r="B5" s="19"/>
      <c r="C5" s="19"/>
    </row>
    <row r="6" spans="1:3" ht="12.75">
      <c r="A6" s="256" t="s">
        <v>75</v>
      </c>
      <c r="B6" s="19"/>
      <c r="C6" s="19"/>
    </row>
    <row r="7" spans="1:3" ht="12.75">
      <c r="A7" s="256" t="s">
        <v>77</v>
      </c>
      <c r="B7" s="19"/>
      <c r="C7" s="19"/>
    </row>
    <row r="8" spans="1:3" ht="12.75">
      <c r="A8" s="256" t="s">
        <v>79</v>
      </c>
      <c r="B8" s="19"/>
      <c r="C8" s="19"/>
    </row>
    <row r="9" spans="1:3" ht="12.75">
      <c r="A9" s="256" t="s">
        <v>80</v>
      </c>
      <c r="B9" s="19"/>
      <c r="C9" s="19"/>
    </row>
    <row r="10" spans="1:3" ht="12.75">
      <c r="A10" s="256" t="s">
        <v>81</v>
      </c>
      <c r="B10" s="19"/>
      <c r="C10" s="19"/>
    </row>
    <row r="11" spans="1:3" ht="12.75">
      <c r="A11" s="256" t="s">
        <v>84</v>
      </c>
      <c r="B11" s="19"/>
      <c r="C11" s="19"/>
    </row>
    <row r="12" ht="13.5" thickBot="1"/>
    <row r="13" spans="1:5" ht="36">
      <c r="A13" s="160" t="s">
        <v>237</v>
      </c>
      <c r="B13" s="161" t="s">
        <v>238</v>
      </c>
      <c r="C13" s="161" t="s">
        <v>350</v>
      </c>
      <c r="D13" s="162" t="s">
        <v>375</v>
      </c>
      <c r="E13" s="96"/>
    </row>
    <row r="14" spans="1:4" ht="12.75">
      <c r="A14" s="163" t="s">
        <v>349</v>
      </c>
      <c r="B14" s="11"/>
      <c r="C14" s="8"/>
      <c r="D14" s="164"/>
    </row>
    <row r="15" spans="1:4" ht="12.75">
      <c r="A15" s="156" t="s">
        <v>376</v>
      </c>
      <c r="B15" s="17">
        <v>100</v>
      </c>
      <c r="C15" s="9">
        <v>408.2</v>
      </c>
      <c r="D15" s="137">
        <v>396</v>
      </c>
    </row>
    <row r="16" spans="1:4" ht="12.75">
      <c r="A16" s="156" t="s">
        <v>377</v>
      </c>
      <c r="B16" s="17">
        <v>200</v>
      </c>
      <c r="C16" s="9">
        <v>33.3</v>
      </c>
      <c r="D16" s="137">
        <v>31.2</v>
      </c>
    </row>
    <row r="17" spans="1:4" ht="15" customHeight="1">
      <c r="A17" s="163" t="s">
        <v>378</v>
      </c>
      <c r="B17" s="17"/>
      <c r="C17" s="9"/>
      <c r="D17" s="137"/>
    </row>
    <row r="18" spans="1:4" ht="15" customHeight="1">
      <c r="A18" s="136" t="s">
        <v>379</v>
      </c>
      <c r="B18" s="18">
        <v>300</v>
      </c>
      <c r="C18" s="16">
        <f>SUM(C19:C22)</f>
        <v>4323</v>
      </c>
      <c r="D18" s="131">
        <f>SUM(D19:D22)</f>
        <v>6744</v>
      </c>
    </row>
    <row r="19" spans="1:4" ht="25.5">
      <c r="A19" s="156" t="s">
        <v>380</v>
      </c>
      <c r="B19" s="17">
        <v>310</v>
      </c>
      <c r="C19" s="9">
        <v>2246</v>
      </c>
      <c r="D19" s="137">
        <v>2734</v>
      </c>
    </row>
    <row r="20" spans="1:4" ht="12.75">
      <c r="A20" s="156" t="s">
        <v>381</v>
      </c>
      <c r="B20" s="17">
        <v>320</v>
      </c>
      <c r="C20" s="9">
        <v>587</v>
      </c>
      <c r="D20" s="137">
        <v>709</v>
      </c>
    </row>
    <row r="21" spans="1:4" ht="12.75">
      <c r="A21" s="156" t="s">
        <v>382</v>
      </c>
      <c r="B21" s="17">
        <v>330</v>
      </c>
      <c r="C21" s="9">
        <v>501</v>
      </c>
      <c r="D21" s="137">
        <v>577</v>
      </c>
    </row>
    <row r="22" spans="1:4" ht="25.5">
      <c r="A22" s="156" t="s">
        <v>383</v>
      </c>
      <c r="B22" s="17">
        <v>340</v>
      </c>
      <c r="C22" s="9">
        <v>989</v>
      </c>
      <c r="D22" s="137">
        <v>2724</v>
      </c>
    </row>
    <row r="23" spans="1:4" ht="25.5">
      <c r="A23" s="136" t="s">
        <v>384</v>
      </c>
      <c r="B23" s="18">
        <v>400</v>
      </c>
      <c r="C23" s="16">
        <f>SUM(C24:C27)</f>
        <v>8037</v>
      </c>
      <c r="D23" s="131">
        <f>SUM(D24:D27)</f>
        <v>8517</v>
      </c>
    </row>
    <row r="24" spans="1:4" ht="25.5">
      <c r="A24" s="156" t="s">
        <v>385</v>
      </c>
      <c r="B24" s="17">
        <v>410</v>
      </c>
      <c r="C24" s="9">
        <v>3487</v>
      </c>
      <c r="D24" s="137">
        <v>4053</v>
      </c>
    </row>
    <row r="25" spans="1:4" ht="12.75">
      <c r="A25" s="156" t="s">
        <v>381</v>
      </c>
      <c r="B25" s="17">
        <v>420</v>
      </c>
      <c r="C25" s="9">
        <v>863</v>
      </c>
      <c r="D25" s="137">
        <v>882</v>
      </c>
    </row>
    <row r="26" spans="1:4" ht="12.75">
      <c r="A26" s="156" t="s">
        <v>382</v>
      </c>
      <c r="B26" s="17">
        <v>430</v>
      </c>
      <c r="C26" s="9">
        <v>1816</v>
      </c>
      <c r="D26" s="137">
        <v>1009</v>
      </c>
    </row>
    <row r="27" spans="1:4" ht="24.75" customHeight="1">
      <c r="A27" s="156" t="s">
        <v>386</v>
      </c>
      <c r="B27" s="17">
        <v>440</v>
      </c>
      <c r="C27" s="9">
        <v>1871</v>
      </c>
      <c r="D27" s="137">
        <v>2573</v>
      </c>
    </row>
    <row r="28" spans="1:4" ht="27.75" customHeight="1">
      <c r="A28" s="136" t="s">
        <v>387</v>
      </c>
      <c r="B28" s="18">
        <v>500</v>
      </c>
      <c r="C28" s="16">
        <f>SUM(C29:C34)</f>
        <v>20658</v>
      </c>
      <c r="D28" s="131">
        <f>SUM(D29:D34)</f>
        <v>24114</v>
      </c>
    </row>
    <row r="29" spans="1:4" ht="25.5">
      <c r="A29" s="156" t="s">
        <v>388</v>
      </c>
      <c r="B29" s="17">
        <v>510</v>
      </c>
      <c r="C29" s="9">
        <v>12152</v>
      </c>
      <c r="D29" s="137">
        <v>3662</v>
      </c>
    </row>
    <row r="30" spans="1:4" ht="12.75">
      <c r="A30" s="156" t="s">
        <v>381</v>
      </c>
      <c r="B30" s="17">
        <v>520</v>
      </c>
      <c r="C30" s="9">
        <v>3141</v>
      </c>
      <c r="D30" s="137">
        <v>808</v>
      </c>
    </row>
    <row r="31" spans="1:4" ht="12.75">
      <c r="A31" s="156" t="s">
        <v>382</v>
      </c>
      <c r="B31" s="17">
        <v>530</v>
      </c>
      <c r="C31" s="9">
        <v>576</v>
      </c>
      <c r="D31" s="137">
        <v>107</v>
      </c>
    </row>
    <row r="32" spans="1:4" ht="12.75">
      <c r="A32" s="156" t="s">
        <v>389</v>
      </c>
      <c r="B32" s="17">
        <v>540</v>
      </c>
      <c r="C32" s="9">
        <v>1218</v>
      </c>
      <c r="D32" s="137">
        <v>1369</v>
      </c>
    </row>
    <row r="33" spans="1:4" ht="12.75">
      <c r="A33" s="156" t="s">
        <v>390</v>
      </c>
      <c r="B33" s="17">
        <v>550</v>
      </c>
      <c r="C33" s="9">
        <v>633</v>
      </c>
      <c r="D33" s="137">
        <v>17306</v>
      </c>
    </row>
    <row r="34" spans="1:4" ht="25.5">
      <c r="A34" s="156" t="s">
        <v>391</v>
      </c>
      <c r="B34" s="17">
        <v>560</v>
      </c>
      <c r="C34" s="9">
        <v>2938</v>
      </c>
      <c r="D34" s="137">
        <v>862</v>
      </c>
    </row>
    <row r="35" spans="1:4" ht="12.75">
      <c r="A35" s="136" t="s">
        <v>392</v>
      </c>
      <c r="B35" s="18">
        <v>600</v>
      </c>
      <c r="C35" s="114"/>
      <c r="D35" s="165"/>
    </row>
    <row r="36" spans="1:4" ht="12.75">
      <c r="A36" s="136" t="s">
        <v>393</v>
      </c>
      <c r="B36" s="18">
        <v>700</v>
      </c>
      <c r="C36" s="16">
        <f>SUM(C37:C39)</f>
        <v>0</v>
      </c>
      <c r="D36" s="131">
        <f>SUM(D37:D39)</f>
        <v>0</v>
      </c>
    </row>
    <row r="37" spans="1:4" ht="12.75">
      <c r="A37" s="156" t="s">
        <v>394</v>
      </c>
      <c r="B37" s="17">
        <v>710</v>
      </c>
      <c r="C37" s="9"/>
      <c r="D37" s="137"/>
    </row>
    <row r="38" spans="1:4" ht="12.75">
      <c r="A38" s="156" t="s">
        <v>395</v>
      </c>
      <c r="B38" s="17">
        <v>720</v>
      </c>
      <c r="C38" s="9"/>
      <c r="D38" s="137"/>
    </row>
    <row r="39" spans="1:4" ht="12.75">
      <c r="A39" s="156" t="s">
        <v>396</v>
      </c>
      <c r="B39" s="17">
        <v>730</v>
      </c>
      <c r="C39" s="9"/>
      <c r="D39" s="137"/>
    </row>
    <row r="40" spans="1:4" ht="12.75">
      <c r="A40" s="156" t="s">
        <v>366</v>
      </c>
      <c r="B40" s="17">
        <v>800</v>
      </c>
      <c r="C40" s="9">
        <v>5314</v>
      </c>
      <c r="D40" s="137">
        <v>5885</v>
      </c>
    </row>
    <row r="41" spans="1:4" ht="12.75">
      <c r="A41" s="156" t="s">
        <v>367</v>
      </c>
      <c r="B41" s="17"/>
      <c r="C41" s="9"/>
      <c r="D41" s="137"/>
    </row>
    <row r="42" spans="1:4" ht="12.75">
      <c r="A42" s="170" t="s">
        <v>397</v>
      </c>
      <c r="B42" s="18">
        <v>1000</v>
      </c>
      <c r="C42" s="16">
        <f>SUM(C18+C23+C28+C35+C36+C40)</f>
        <v>38332</v>
      </c>
      <c r="D42" s="131">
        <f>SUM(D18+D23+D28+D35+D36+D40)</f>
        <v>45260</v>
      </c>
    </row>
    <row r="43" spans="1:4" ht="12.75">
      <c r="A43" s="135" t="s">
        <v>368</v>
      </c>
      <c r="B43" s="17">
        <v>1100</v>
      </c>
      <c r="C43" s="9"/>
      <c r="D43" s="137"/>
    </row>
    <row r="44" spans="1:4" ht="12.75">
      <c r="A44" s="170" t="s">
        <v>398</v>
      </c>
      <c r="B44" s="18">
        <v>1200</v>
      </c>
      <c r="C44" s="16">
        <f>SUM(C42:C43)</f>
        <v>38332</v>
      </c>
      <c r="D44" s="131">
        <f>SUM(D42:D43)</f>
        <v>45260</v>
      </c>
    </row>
    <row r="45" spans="1:4" ht="12.75">
      <c r="A45" s="156" t="s">
        <v>399</v>
      </c>
      <c r="B45" s="17">
        <v>1300</v>
      </c>
      <c r="C45" s="9"/>
      <c r="D45" s="137"/>
    </row>
    <row r="46" spans="1:4" ht="12.75">
      <c r="A46" s="156" t="s">
        <v>400</v>
      </c>
      <c r="B46" s="17">
        <v>1400</v>
      </c>
      <c r="C46" s="9"/>
      <c r="D46" s="137"/>
    </row>
    <row r="47" spans="1:4" ht="12.75">
      <c r="A47" s="135" t="s">
        <v>401</v>
      </c>
      <c r="B47" s="17">
        <v>1500</v>
      </c>
      <c r="C47" s="9">
        <v>39168</v>
      </c>
      <c r="D47" s="137">
        <v>45518</v>
      </c>
    </row>
    <row r="48" spans="1:4" ht="12.75">
      <c r="A48" s="156" t="s">
        <v>402</v>
      </c>
      <c r="B48" s="17">
        <v>1510</v>
      </c>
      <c r="C48" s="9"/>
      <c r="D48" s="137"/>
    </row>
    <row r="49" spans="1:4" ht="12.75">
      <c r="A49" s="156" t="s">
        <v>403</v>
      </c>
      <c r="B49" s="17">
        <v>1600</v>
      </c>
      <c r="C49" s="9"/>
      <c r="D49" s="137"/>
    </row>
    <row r="50" spans="1:4" ht="13.5" thickBot="1">
      <c r="A50" s="156" t="s">
        <v>374</v>
      </c>
      <c r="B50" s="166">
        <v>1700</v>
      </c>
      <c r="C50" s="138"/>
      <c r="D50" s="139"/>
    </row>
    <row r="51" spans="1:2" ht="12.75">
      <c r="A51" s="21"/>
      <c r="B51" s="21"/>
    </row>
    <row r="52" spans="1:4" ht="12.75">
      <c r="A52" t="s">
        <v>314</v>
      </c>
      <c r="B52" s="14"/>
      <c r="D52" s="14"/>
    </row>
    <row r="53" ht="14.25" customHeight="1"/>
    <row r="54" ht="12.75">
      <c r="A54" t="s">
        <v>315</v>
      </c>
    </row>
    <row r="55" spans="1:2" ht="12.75">
      <c r="A55" s="21"/>
      <c r="B55" s="19"/>
    </row>
    <row r="56" spans="1:2" ht="12.75">
      <c r="A56" s="169" t="s">
        <v>163</v>
      </c>
      <c r="B56" s="19"/>
    </row>
    <row r="57" spans="1:2" ht="12.75">
      <c r="A57" s="21"/>
      <c r="B57" s="19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User</cp:lastModifiedBy>
  <cp:lastPrinted>2008-03-24T05:49:42Z</cp:lastPrinted>
  <dcterms:created xsi:type="dcterms:W3CDTF">1998-08-04T07:16:15Z</dcterms:created>
  <dcterms:modified xsi:type="dcterms:W3CDTF">2008-03-25T07:22:18Z</dcterms:modified>
  <cp:category/>
  <cp:version/>
  <cp:contentType/>
  <cp:contentStatus/>
</cp:coreProperties>
</file>