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643" activeTab="0"/>
  </bookViews>
  <sheets>
    <sheet name="бал" sheetId="1" r:id="rId1"/>
    <sheet name="1sv" sheetId="2" r:id="rId2"/>
    <sheet name="ф2" sheetId="3" r:id="rId3"/>
    <sheet name="ф3 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<sst xmlns="http://schemas.openxmlformats.org/spreadsheetml/2006/main" count="1231" uniqueCount="706">
  <si>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</si>
  <si>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</si>
  <si>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</si>
  <si>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</si>
  <si>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</si>
  <si>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</si>
  <si>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</si>
  <si>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</si>
  <si>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</si>
  <si>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</si>
  <si>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</si>
  <si>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</si>
  <si>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</si>
  <si>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</si>
  <si>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</si>
  <si>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</si>
  <si>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</si>
  <si>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</si>
  <si>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</si>
  <si>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</si>
  <si>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</si>
  <si>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</si>
  <si>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</si>
  <si>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</si>
  <si>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</si>
  <si>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</si>
  <si>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</si>
  <si>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</si>
  <si>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</si>
  <si>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</si>
  <si>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</si>
  <si>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</si>
  <si>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</si>
  <si>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</si>
  <si>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</si>
  <si>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</si>
  <si>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</si>
  <si>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</si>
  <si>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</si>
  <si>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</si>
  <si>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</si>
  <si>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</si>
  <si>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</si>
  <si>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</si>
  <si>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</si>
  <si>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</si>
  <si>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</si>
  <si>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</si>
  <si>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</si>
  <si>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</si>
  <si>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</si>
  <si>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</si>
  <si>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</si>
  <si>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</si>
  <si>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</si>
  <si>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</si>
  <si>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</si>
  <si>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</si>
  <si>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</si>
  <si>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</si>
  <si>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</si>
  <si>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</si>
  <si>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</si>
  <si>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</si>
  <si>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</si>
  <si>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</si>
  <si>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</si>
  <si>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</si>
  <si>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</si>
  <si>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</si>
  <si>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 xml:space="preserve">               на ____________200___г.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</si>
  <si>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</si>
  <si>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</si>
  <si>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</si>
  <si>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</si>
  <si>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</si>
  <si>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</si>
  <si>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</si>
  <si>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</si>
  <si>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</si>
  <si>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</si>
  <si>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</si>
  <si>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</si>
  <si>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</si>
  <si>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</si>
  <si>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</si>
  <si>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</si>
  <si>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</si>
  <si>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</si>
  <si>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</si>
  <si>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</si>
  <si>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</si>
  <si>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</si>
  <si>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</si>
  <si>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</si>
  <si>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</si>
  <si>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</si>
  <si>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</si>
  <si>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</si>
  <si>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</si>
  <si>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</si>
  <si>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</si>
  <si>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</si>
  <si>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</si>
  <si>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</si>
  <si>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</si>
  <si>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</si>
  <si>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</si>
  <si>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</si>
  <si>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</si>
  <si>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</si>
  <si>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</si>
  <si>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</si>
  <si>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</si>
  <si>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</si>
  <si>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</si>
  <si>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</si>
  <si>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</si>
  <si>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</si>
  <si>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</si>
  <si>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</si>
  <si>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</si>
  <si>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</si>
  <si>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</si>
  <si>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</si>
  <si>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</si>
  <si>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</si>
  <si>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</si>
  <si>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</si>
  <si>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</si>
  <si>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</si>
  <si>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</si>
  <si>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</si>
  <si>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</si>
  <si>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</si>
  <si>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</si>
  <si>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</si>
  <si>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</si>
  <si>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</si>
  <si>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</si>
  <si>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</si>
  <si>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</si>
  <si>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</si>
  <si>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</si>
  <si>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</si>
  <si>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</si>
  <si>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</si>
  <si>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</si>
  <si>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</si>
  <si>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</si>
  <si>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</si>
  <si>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</si>
  <si>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</si>
  <si>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</si>
  <si>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</si>
  <si>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</si>
  <si>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</si>
  <si>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</si>
  <si>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</si>
  <si>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</si>
  <si>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</si>
  <si>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</si>
  <si>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</si>
  <si>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</si>
  <si>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</si>
  <si>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</si>
  <si>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</si>
  <si>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</si>
  <si>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</si>
  <si>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</si>
  <si>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</si>
  <si>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</si>
  <si>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</si>
  <si>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</si>
  <si>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</si>
  <si>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</si>
  <si>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</si>
  <si>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</si>
  <si>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</si>
  <si>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</si>
  <si>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</si>
  <si>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</si>
  <si>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</si>
  <si>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</si>
  <si>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</si>
  <si>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</si>
  <si>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</si>
  <si>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</si>
  <si>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</si>
  <si>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</si>
  <si>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</si>
  <si>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</si>
  <si>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</si>
  <si>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</si>
  <si>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</si>
  <si>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</si>
  <si>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</si>
  <si>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</si>
  <si>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</si>
  <si>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</si>
  <si>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</si>
  <si>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</si>
  <si>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</si>
  <si>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</si>
  <si>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</si>
  <si>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</si>
  <si>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</si>
  <si>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</si>
  <si>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</si>
  <si>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</si>
  <si>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</si>
  <si>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</si>
  <si>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</si>
  <si>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</si>
  <si>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</si>
  <si>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</si>
  <si>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</si>
  <si>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</si>
  <si>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</si>
  <si>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</si>
  <si>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</si>
  <si>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</si>
  <si>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</si>
  <si>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</si>
  <si>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</si>
  <si>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</si>
  <si>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</si>
  <si>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</si>
  <si>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</si>
  <si>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</si>
  <si>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</si>
  <si>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</si>
  <si>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</si>
  <si>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</si>
  <si>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</si>
  <si>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</si>
  <si>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</si>
  <si>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</si>
  <si>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</si>
  <si>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</si>
  <si>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</si>
  <si>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</si>
  <si>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</si>
  <si>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</si>
  <si>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</si>
  <si>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</si>
  <si>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</si>
  <si>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</si>
  <si>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</si>
  <si>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</si>
  <si>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</si>
  <si>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</si>
  <si>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</si>
  <si>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</si>
  <si>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</si>
  <si>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</si>
  <si>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</si>
  <si>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</si>
  <si>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</si>
  <si>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</si>
  <si>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</si>
  <si>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</si>
  <si>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</si>
  <si>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</si>
  <si>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</si>
  <si>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</si>
  <si>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</si>
  <si>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</si>
  <si>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</si>
  <si>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</si>
  <si>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</si>
  <si>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</si>
  <si>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</si>
  <si>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</si>
  <si>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</si>
  <si>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</si>
  <si>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</si>
  <si>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</si>
  <si>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</si>
  <si>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</si>
  <si>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</si>
  <si>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</si>
  <si>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</si>
  <si>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</si>
  <si>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</si>
  <si>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</si>
  <si>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</si>
  <si>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</si>
  <si>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</si>
  <si>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</si>
  <si>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</si>
  <si>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</si>
  <si>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</si>
  <si>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</si>
  <si>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</si>
  <si>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</si>
  <si>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</si>
  <si>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</si>
  <si>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</si>
  <si>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</si>
  <si>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</si>
  <si>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</si>
  <si>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</si>
  <si>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</si>
  <si>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</si>
  <si>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</si>
  <si>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</si>
  <si>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</si>
  <si>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</si>
  <si>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</si>
  <si>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</si>
  <si>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</si>
  <si>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</si>
  <si>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</si>
  <si>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</si>
  <si>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</si>
  <si>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</si>
  <si>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</si>
  <si>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</si>
  <si>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</si>
  <si>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</si>
  <si>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</si>
  <si>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</si>
  <si>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</si>
  <si>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</si>
  <si>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</si>
  <si>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</si>
  <si>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</si>
  <si>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</si>
  <si>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</si>
  <si>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</si>
  <si>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</si>
  <si>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</si>
  <si>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</si>
  <si>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</si>
  <si>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</si>
  <si>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</si>
  <si>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</si>
  <si>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</si>
  <si>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</si>
  <si>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</si>
  <si>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</si>
  <si>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</si>
  <si>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</si>
  <si>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</si>
  <si>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</si>
  <si>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</si>
  <si>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</si>
  <si>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</si>
  <si>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</si>
  <si>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</si>
  <si>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</si>
  <si>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</si>
  <si>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</si>
  <si>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</si>
  <si>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</si>
  <si>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</si>
  <si>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</si>
  <si>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</si>
  <si>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</si>
  <si>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</si>
  <si>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</si>
  <si>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</si>
  <si>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</si>
  <si>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</si>
  <si>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</si>
  <si>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</si>
  <si>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</si>
  <si>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</si>
  <si>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</si>
  <si>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</si>
  <si>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</si>
  <si>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</si>
  <si>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</si>
  <si>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</si>
  <si>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</si>
  <si>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</si>
  <si>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</si>
  <si>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</si>
  <si>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</si>
  <si>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</si>
  <si>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</si>
  <si>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</si>
  <si>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</si>
  <si>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</si>
  <si>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</si>
  <si>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</si>
  <si>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</si>
  <si>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</si>
  <si>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</si>
  <si>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</si>
  <si>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</si>
  <si>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</si>
  <si>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</si>
  <si>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</si>
  <si>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</si>
  <si>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</si>
  <si>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</si>
  <si>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</si>
  <si>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</si>
  <si>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</si>
  <si>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</si>
  <si>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</si>
  <si>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</si>
  <si>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</si>
  <si>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</si>
  <si>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</si>
  <si>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</si>
  <si>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</si>
  <si>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</si>
  <si>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</si>
  <si>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</si>
  <si>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</si>
  <si>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</si>
  <si>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</si>
  <si>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</si>
  <si>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</si>
  <si>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</si>
  <si>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</si>
  <si>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</si>
  <si>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</si>
  <si>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</si>
  <si>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</si>
  <si>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</si>
  <si>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</si>
  <si>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</si>
  <si>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</si>
  <si>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</si>
  <si>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</si>
  <si>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</si>
  <si>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</si>
  <si>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</si>
  <si>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</si>
  <si>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</si>
  <si>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</si>
  <si>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</si>
  <si>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</si>
  <si>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</si>
  <si>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</si>
  <si>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</si>
  <si>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</si>
  <si>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</si>
  <si>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</si>
  <si>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</si>
  <si>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</si>
  <si>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</si>
  <si>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</si>
  <si>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</si>
  <si>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</si>
  <si>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</si>
  <si>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</si>
  <si>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</si>
  <si>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</si>
  <si>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</si>
  <si>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</si>
  <si>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</si>
  <si>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</si>
  <si>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</si>
  <si>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</si>
  <si>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</si>
  <si>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</si>
  <si>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</si>
  <si>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</si>
  <si>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</si>
  <si>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</si>
  <si>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</si>
  <si>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</si>
  <si>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</si>
  <si>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</si>
  <si>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</si>
  <si>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</si>
  <si>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</si>
  <si>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</si>
  <si>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</si>
  <si>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</si>
  <si>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</si>
  <si>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</si>
  <si>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</si>
  <si>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</si>
  <si>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</si>
  <si>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</si>
  <si>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</si>
  <si>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</si>
  <si>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</si>
  <si>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</si>
  <si>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</si>
  <si>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</si>
  <si>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</si>
  <si>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</si>
  <si>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</si>
  <si>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</si>
  <si>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</si>
  <si>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</si>
  <si>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</si>
  <si>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</si>
  <si>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</si>
  <si>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</si>
  <si>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</si>
  <si>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</si>
  <si>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</si>
  <si>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</si>
  <si>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</si>
  <si>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</si>
  <si>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</si>
  <si>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</si>
  <si>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</si>
  <si>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</si>
  <si>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</si>
  <si>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</si>
  <si>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</si>
  <si>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</si>
  <si>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</si>
  <si>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</si>
  <si>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</si>
  <si>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</si>
  <si>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</si>
  <si>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</si>
  <si>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</si>
  <si>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</si>
  <si>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</si>
  <si>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</si>
  <si>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</si>
  <si>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</si>
  <si>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</si>
  <si>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</si>
  <si>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</si>
  <si>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</si>
  <si>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</si>
  <si>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</si>
  <si>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</si>
  <si>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</si>
  <si>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</si>
  <si>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</si>
  <si>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</si>
  <si>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</si>
  <si>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</si>
  <si>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</si>
  <si>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</si>
  <si>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</si>
  <si>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</si>
  <si>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</si>
  <si>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</si>
  <si>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</si>
  <si>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</si>
  <si>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</si>
  <si>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</si>
  <si>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</si>
  <si>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</si>
  <si>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</si>
  <si>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</si>
  <si>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</si>
  <si>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</si>
  <si>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</si>
  <si>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</si>
  <si>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</si>
  <si>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</si>
  <si>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</si>
  <si>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</si>
  <si>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</si>
  <si>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</si>
  <si>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</si>
  <si>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</si>
  <si>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</si>
  <si>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</si>
  <si>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</si>
  <si>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</si>
  <si>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</si>
  <si>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</si>
  <si>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</si>
  <si>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</si>
  <si>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</si>
  <si>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</si>
  <si>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</si>
  <si>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</si>
  <si>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</si>
  <si>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</si>
  <si>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</si>
  <si>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</si>
  <si>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</si>
  <si>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</si>
  <si>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</si>
  <si>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</si>
  <si>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</si>
  <si>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</si>
  <si>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</si>
  <si>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</si>
  <si>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</si>
  <si>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</si>
  <si>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</si>
  <si>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</si>
  <si>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</si>
  <si>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</si>
  <si>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</si>
  <si>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</si>
  <si>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</si>
  <si>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</si>
  <si>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</si>
  <si>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</si>
  <si>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</si>
  <si>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</si>
  <si>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</si>
  <si>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</si>
  <si>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</si>
  <si>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</si>
  <si>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</si>
  <si>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</si>
  <si>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</si>
  <si>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</si>
  <si>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</si>
  <si>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</si>
  <si>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</si>
  <si>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</si>
  <si>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</si>
  <si>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</si>
  <si>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</si>
  <si>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</si>
  <si>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</si>
  <si>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</si>
  <si>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</si>
  <si>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</si>
  <si>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</si>
  <si>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</si>
  <si>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</si>
  <si>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</si>
  <si>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</si>
  <si>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</si>
  <si>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</si>
  <si>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</si>
  <si>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</si>
  <si>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</si>
  <si>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</si>
  <si>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</si>
  <si>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</si>
  <si>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</si>
  <si>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</si>
  <si>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</si>
  <si>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</si>
  <si>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</si>
  <si>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</si>
  <si>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</si>
  <si>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</si>
  <si>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</si>
  <si>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</si>
  <si>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</si>
  <si>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</si>
  <si>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</si>
  <si>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</si>
  <si>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</si>
  <si>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</si>
  <si>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</si>
  <si>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</si>
  <si>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</si>
  <si>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</si>
  <si>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</si>
  <si>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</si>
  <si>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</si>
  <si>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</si>
  <si>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</si>
  <si>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</si>
  <si>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</si>
  <si>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</si>
  <si>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</si>
  <si>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</si>
  <si>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</si>
  <si>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</si>
  <si>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</si>
  <si>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</si>
  <si>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</si>
  <si>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</si>
  <si>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</si>
  <si>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</si>
  <si>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</si>
  <si>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</si>
  <si>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</si>
  <si>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</si>
  <si>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</si>
  <si>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</si>
  <si>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</si>
  <si>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</si>
  <si>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</si>
  <si>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</si>
  <si>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</si>
  <si>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</si>
  <si>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</si>
  <si>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</si>
  <si>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</si>
  <si>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Дзержинский</t>
  </si>
  <si>
    <t>Кировский</t>
  </si>
  <si>
    <t>УФК</t>
  </si>
  <si>
    <t>Местонахождение(адрес) _____пр. Октября, 42а___________________________</t>
  </si>
  <si>
    <t>Красноперекопский</t>
  </si>
  <si>
    <t xml:space="preserve">               на ___1 января______2008 г.</t>
  </si>
  <si>
    <t>Организация_ОАО "Аварийно-ремонтная служба"_____________________________________</t>
  </si>
  <si>
    <t>налогоплательщика 7606064936______________________</t>
  </si>
  <si>
    <t xml:space="preserve">               на _1 января 2008 г.</t>
  </si>
  <si>
    <t>Организация__ОАО "Аварийно-ремонтная служба"____________________________________</t>
  </si>
  <si>
    <t xml:space="preserve">               на __1 января__________200_8__г.</t>
  </si>
  <si>
    <t>Организация_ОАО"Аварийно-ремонтная служба"_____________________________________</t>
  </si>
  <si>
    <t xml:space="preserve">               на _1 января_________200__8_г.</t>
  </si>
  <si>
    <t>Идентификационный номер   7606064936</t>
  </si>
  <si>
    <t xml:space="preserve">               на __1 января____200_8__г.</t>
  </si>
  <si>
    <t xml:space="preserve">               на ___1 января_________200_8__г.</t>
  </si>
  <si>
    <t>Организация_____ОАО "Аварийно-ремонтная служба"_________________________________</t>
  </si>
  <si>
    <t xml:space="preserve">               на _1 января___________200_8__г.</t>
  </si>
  <si>
    <t xml:space="preserve">    Руководитель _________ Судаков С.И.</t>
  </si>
  <si>
    <t xml:space="preserve">    Главный бухгалтер _________ Полетаева В.В.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</si>
</sst>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35" fillId="7" borderId="1" applyNumberFormat="0" applyAlignment="0" applyProtection="0"/>
    <xf numFmtId="0" fontId="36" fillId="15" borderId="2" applyNumberFormat="0" applyAlignment="0" applyProtection="0"/>
    <xf numFmtId="0" fontId="3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9" fillId="16" borderId="7" applyNumberFormat="0" applyAlignment="0" applyProtection="0"/>
    <xf numFmtId="0" fontId="2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3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0" fillId="0" borderId="22" xfId="0" applyBorder="1" applyAlignment="1" applyProtection="1">
      <alignment horizontal="centerContinuous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Continuous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wrapText="1"/>
      <protection/>
    </xf>
    <xf numFmtId="0" fontId="0" fillId="0" borderId="22" xfId="0" applyBorder="1" applyAlignment="1" applyProtection="1">
      <alignment horizontal="centerContinuous" wrapText="1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1" xfId="0" applyFill="1" applyBorder="1" applyAlignment="1" applyProtection="1">
      <alignment horizontal="left" wrapText="1"/>
      <protection/>
    </xf>
    <xf numFmtId="0" fontId="0" fillId="0" borderId="28" xfId="0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35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wrapText="1"/>
      <protection/>
    </xf>
    <xf numFmtId="0" fontId="0" fillId="0" borderId="35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12" fillId="0" borderId="41" xfId="0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1" fillId="0" borderId="36" xfId="0" applyFont="1" applyBorder="1" applyAlignment="1">
      <alignment/>
    </xf>
    <xf numFmtId="0" fontId="12" fillId="0" borderId="36" xfId="0" applyFont="1" applyBorder="1" applyAlignment="1" applyProtection="1">
      <alignment/>
      <protection/>
    </xf>
    <xf numFmtId="0" fontId="0" fillId="0" borderId="36" xfId="0" applyFont="1" applyBorder="1" applyAlignment="1">
      <alignment/>
    </xf>
    <xf numFmtId="0" fontId="1" fillId="0" borderId="36" xfId="0" applyFont="1" applyBorder="1" applyAlignment="1">
      <alignment horizontal="right"/>
    </xf>
    <xf numFmtId="0" fontId="0" fillId="0" borderId="36" xfId="0" applyFont="1" applyBorder="1" applyAlignment="1">
      <alignment horizontal="left" wrapText="1"/>
    </xf>
    <xf numFmtId="0" fontId="0" fillId="0" borderId="36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wrapText="1"/>
      <protection/>
    </xf>
    <xf numFmtId="0" fontId="5" fillId="0" borderId="40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Continuous"/>
      <protection/>
    </xf>
    <xf numFmtId="0" fontId="0" fillId="0" borderId="22" xfId="0" applyFont="1" applyBorder="1" applyAlignment="1" applyProtection="1">
      <alignment horizontal="centerContinuous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" fillId="0" borderId="29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wrapText="1"/>
      <protection/>
    </xf>
    <xf numFmtId="0" fontId="1" fillId="0" borderId="36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 wrapText="1"/>
      <protection/>
    </xf>
    <xf numFmtId="0" fontId="1" fillId="0" borderId="4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 wrapText="1"/>
      <protection/>
    </xf>
    <xf numFmtId="0" fontId="1" fillId="0" borderId="42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0" fillId="0" borderId="35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Continuous" wrapText="1"/>
      <protection/>
    </xf>
    <xf numFmtId="0" fontId="1" fillId="0" borderId="45" xfId="0" applyFont="1" applyFill="1" applyBorder="1" applyAlignment="1" applyProtection="1">
      <alignment horizontal="centerContinuous" wrapText="1"/>
      <protection/>
    </xf>
    <xf numFmtId="0" fontId="1" fillId="0" borderId="46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/>
      <protection locked="0"/>
    </xf>
    <xf numFmtId="0" fontId="6" fillId="0" borderId="49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7" xfId="0" applyNumberFormat="1" applyFont="1" applyBorder="1" applyAlignment="1" applyProtection="1">
      <alignment horizontal="center"/>
      <protection locked="0"/>
    </xf>
    <xf numFmtId="0" fontId="13" fillId="0" borderId="48" xfId="0" applyFont="1" applyBorder="1" applyAlignment="1" applyProtection="1">
      <alignment/>
      <protection locked="0"/>
    </xf>
    <xf numFmtId="0" fontId="13" fillId="0" borderId="49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50" xfId="0" applyFont="1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7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42" xfId="0" applyBorder="1" applyAlignment="1" applyProtection="1">
      <alignment horizontal="center" wrapText="1"/>
      <protection/>
    </xf>
    <xf numFmtId="0" fontId="0" fillId="0" borderId="5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0" fillId="0" borderId="51" xfId="0" applyBorder="1" applyAlignment="1" applyProtection="1">
      <alignment wrapText="1"/>
      <protection/>
    </xf>
    <xf numFmtId="0" fontId="0" fillId="0" borderId="51" xfId="0" applyBorder="1" applyAlignment="1" applyProtection="1">
      <alignment horizontal="center" wrapText="1"/>
      <protection/>
    </xf>
    <xf numFmtId="0" fontId="0" fillId="0" borderId="36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37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36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/>
      <protection/>
    </xf>
    <xf numFmtId="49" fontId="0" fillId="0" borderId="47" xfId="0" applyNumberFormat="1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9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9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9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37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4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25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7" xfId="0" applyNumberFormat="1" applyFont="1" applyBorder="1" applyAlignment="1" applyProtection="1">
      <alignment horizontal="right"/>
      <protection/>
    </xf>
    <xf numFmtId="49" fontId="0" fillId="0" borderId="17" xfId="0" applyNumberFormat="1" applyFont="1" applyBorder="1" applyAlignment="1" applyProtection="1">
      <alignment horizontal="right"/>
      <protection/>
    </xf>
    <xf numFmtId="49" fontId="0" fillId="0" borderId="37" xfId="0" applyNumberFormat="1" applyFont="1" applyBorder="1" applyAlignment="1" applyProtection="1">
      <alignment horizontal="right" vertical="center"/>
      <protection/>
    </xf>
    <xf numFmtId="49" fontId="25" fillId="0" borderId="37" xfId="0" applyNumberFormat="1" applyFont="1" applyBorder="1" applyAlignment="1" applyProtection="1">
      <alignment horizontal="right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43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7" xfId="0" applyNumberFormat="1" applyFont="1" applyBorder="1" applyAlignment="1" applyProtection="1">
      <alignment horizontal="right"/>
      <protection/>
    </xf>
    <xf numFmtId="0" fontId="1" fillId="0" borderId="36" xfId="0" applyFont="1" applyFill="1" applyBorder="1" applyAlignment="1" applyProtection="1">
      <alignment wrapText="1"/>
      <protection locked="0"/>
    </xf>
    <xf numFmtId="0" fontId="1" fillId="5" borderId="42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37" xfId="0" applyFill="1" applyBorder="1" applyAlignment="1" applyProtection="1">
      <alignment/>
      <protection/>
    </xf>
    <xf numFmtId="0" fontId="26" fillId="8" borderId="10" xfId="0" applyFont="1" applyFill="1" applyBorder="1" applyAlignment="1">
      <alignment/>
    </xf>
    <xf numFmtId="0" fontId="27" fillId="8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Alignment="1">
      <alignment vertical="center"/>
    </xf>
    <xf numFmtId="0" fontId="11" fillId="0" borderId="41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26" fillId="8" borderId="36" xfId="0" applyFont="1" applyFill="1" applyBorder="1" applyAlignment="1">
      <alignment/>
    </xf>
    <xf numFmtId="0" fontId="27" fillId="8" borderId="35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7" fillId="0" borderId="35" xfId="0" applyFont="1" applyBorder="1" applyAlignment="1">
      <alignment/>
    </xf>
    <xf numFmtId="0" fontId="0" fillId="0" borderId="36" xfId="0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0" fillId="0" borderId="36" xfId="0" applyFill="1" applyBorder="1" applyAlignment="1">
      <alignment horizontal="left" wrapText="1"/>
    </xf>
    <xf numFmtId="0" fontId="17" fillId="0" borderId="36" xfId="0" applyFont="1" applyBorder="1" applyAlignment="1">
      <alignment/>
    </xf>
    <xf numFmtId="0" fontId="18" fillId="0" borderId="35" xfId="0" applyFont="1" applyBorder="1" applyAlignment="1">
      <alignment/>
    </xf>
    <xf numFmtId="0" fontId="0" fillId="0" borderId="42" xfId="0" applyFill="1" applyBorder="1" applyAlignment="1">
      <alignment horizontal="left" vertical="center" wrapText="1"/>
    </xf>
    <xf numFmtId="16" fontId="0" fillId="0" borderId="37" xfId="0" applyNumberFormat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0" fillId="5" borderId="35" xfId="0" applyFill="1" applyBorder="1" applyAlignment="1" applyProtection="1">
      <alignment/>
      <protection/>
    </xf>
    <xf numFmtId="0" fontId="0" fillId="5" borderId="35" xfId="0" applyNumberFormat="1" applyFill="1" applyBorder="1" applyAlignment="1" applyProtection="1">
      <alignment horizontal="right" vertical="center" wrapText="1"/>
      <protection/>
    </xf>
    <xf numFmtId="0" fontId="1" fillId="0" borderId="31" xfId="0" applyFont="1" applyFill="1" applyBorder="1" applyAlignment="1" applyProtection="1">
      <alignment/>
      <protection locked="0"/>
    </xf>
    <xf numFmtId="0" fontId="1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 applyProtection="1">
      <alignment/>
      <protection/>
    </xf>
    <xf numFmtId="0" fontId="1" fillId="5" borderId="1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0" fillId="5" borderId="22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0" fontId="0" fillId="5" borderId="24" xfId="0" applyFill="1" applyBorder="1" applyAlignment="1" applyProtection="1">
      <alignment/>
      <protection/>
    </xf>
    <xf numFmtId="0" fontId="8" fillId="5" borderId="21" xfId="0" applyFont="1" applyFill="1" applyBorder="1" applyAlignment="1" applyProtection="1">
      <alignment/>
      <protection/>
    </xf>
    <xf numFmtId="0" fontId="8" fillId="5" borderId="24" xfId="0" applyFont="1" applyFill="1" applyBorder="1" applyAlignment="1" applyProtection="1">
      <alignment horizontal="center"/>
      <protection/>
    </xf>
    <xf numFmtId="0" fontId="8" fillId="5" borderId="55" xfId="0" applyFont="1" applyFill="1" applyBorder="1" applyAlignment="1" applyProtection="1">
      <alignment/>
      <protection/>
    </xf>
    <xf numFmtId="0" fontId="8" fillId="5" borderId="19" xfId="0" applyFont="1" applyFill="1" applyBorder="1" applyAlignment="1" applyProtection="1">
      <alignment/>
      <protection/>
    </xf>
    <xf numFmtId="0" fontId="8" fillId="5" borderId="56" xfId="0" applyFont="1" applyFill="1" applyBorder="1" applyAlignment="1" applyProtection="1">
      <alignment/>
      <protection/>
    </xf>
    <xf numFmtId="0" fontId="0" fillId="5" borderId="55" xfId="0" applyFill="1" applyBorder="1" applyAlignment="1" applyProtection="1">
      <alignment horizontal="left"/>
      <protection/>
    </xf>
    <xf numFmtId="0" fontId="0" fillId="5" borderId="23" xfId="0" applyFill="1" applyBorder="1" applyAlignment="1" applyProtection="1">
      <alignment horizontal="center"/>
      <protection/>
    </xf>
    <xf numFmtId="0" fontId="0" fillId="5" borderId="19" xfId="0" applyFill="1" applyBorder="1" applyAlignment="1" applyProtection="1">
      <alignment horizontal="right"/>
      <protection/>
    </xf>
    <xf numFmtId="0" fontId="1" fillId="5" borderId="10" xfId="0" applyFont="1" applyFill="1" applyBorder="1" applyAlignment="1" applyProtection="1">
      <alignment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0" fillId="5" borderId="10" xfId="0" applyFill="1" applyBorder="1" applyAlignment="1">
      <alignment wrapText="1"/>
    </xf>
    <xf numFmtId="49" fontId="5" fillId="5" borderId="10" xfId="0" applyNumberFormat="1" applyFont="1" applyFill="1" applyBorder="1" applyAlignment="1" applyProtection="1">
      <alignment horizontal="right"/>
      <protection/>
    </xf>
    <xf numFmtId="49" fontId="5" fillId="5" borderId="10" xfId="0" applyNumberFormat="1" applyFont="1" applyFill="1" applyBorder="1" applyAlignment="1" applyProtection="1">
      <alignment horizontal="right"/>
      <protection/>
    </xf>
    <xf numFmtId="0" fontId="1" fillId="5" borderId="10" xfId="0" applyFont="1" applyFill="1" applyBorder="1" applyAlignment="1">
      <alignment horizontal="center" wrapText="1"/>
    </xf>
    <xf numFmtId="0" fontId="12" fillId="5" borderId="36" xfId="0" applyFont="1" applyFill="1" applyBorder="1" applyAlignment="1">
      <alignment wrapText="1"/>
    </xf>
    <xf numFmtId="0" fontId="1" fillId="5" borderId="29" xfId="0" applyFont="1" applyFill="1" applyBorder="1" applyAlignment="1" applyProtection="1">
      <alignment/>
      <protection/>
    </xf>
    <xf numFmtId="0" fontId="0" fillId="5" borderId="35" xfId="0" applyFont="1" applyFill="1" applyBorder="1" applyAlignment="1" applyProtection="1">
      <alignment/>
      <protection/>
    </xf>
    <xf numFmtId="0" fontId="1" fillId="5" borderId="36" xfId="0" applyFont="1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 locked="0"/>
    </xf>
    <xf numFmtId="0" fontId="0" fillId="5" borderId="35" xfId="0" applyFill="1" applyBorder="1" applyAlignment="1" applyProtection="1">
      <alignment/>
      <protection locked="0"/>
    </xf>
    <xf numFmtId="0" fontId="0" fillId="5" borderId="36" xfId="0" applyFont="1" applyFill="1" applyBorder="1" applyAlignment="1">
      <alignment wrapText="1"/>
    </xf>
    <xf numFmtId="0" fontId="0" fillId="0" borderId="35" xfId="0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Continuous"/>
      <protection locked="0"/>
    </xf>
    <xf numFmtId="0" fontId="1" fillId="0" borderId="29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1" fillId="0" borderId="54" xfId="0" applyFont="1" applyFill="1" applyBorder="1" applyAlignment="1" applyProtection="1">
      <alignment horizontal="centerContinuous"/>
      <protection locked="0"/>
    </xf>
    <xf numFmtId="0" fontId="0" fillId="0" borderId="58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textRotation="90" wrapText="1"/>
      <protection/>
    </xf>
    <xf numFmtId="9" fontId="6" fillId="0" borderId="20" xfId="55" applyFont="1" applyBorder="1" applyAlignment="1" applyProtection="1">
      <alignment horizontal="center" vertical="center" textRotation="90" wrapText="1"/>
      <protection/>
    </xf>
    <xf numFmtId="9" fontId="6" fillId="0" borderId="23" xfId="55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41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9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40" xfId="0" applyNumberFormat="1" applyBorder="1" applyAlignment="1" applyProtection="1">
      <alignment horizontal="center" vertical="center" wrapText="1"/>
      <protection/>
    </xf>
    <xf numFmtId="0" fontId="0" fillId="0" borderId="35" xfId="0" applyNumberForma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 wrapText="1"/>
      <protection/>
    </xf>
    <xf numFmtId="0" fontId="0" fillId="0" borderId="60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0" fillId="0" borderId="60" xfId="0" applyBorder="1" applyAlignment="1" applyProtection="1">
      <alignment horizontal="center" wrapText="1"/>
      <protection locked="0"/>
    </xf>
    <xf numFmtId="0" fontId="0" fillId="0" borderId="51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70">
      <selection activeCell="B101" sqref="B101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20"/>
      <c r="D1" s="221" t="s">
        <v>447</v>
      </c>
    </row>
    <row r="2" spans="3:4" ht="12.75">
      <c r="C2" s="456" t="s">
        <v>448</v>
      </c>
      <c r="D2" s="456"/>
    </row>
    <row r="3" spans="1:4" ht="12.75">
      <c r="A3" s="217"/>
      <c r="C3" s="456" t="s">
        <v>452</v>
      </c>
      <c r="D3" s="456"/>
    </row>
    <row r="4" spans="1:4" ht="12.75">
      <c r="A4" s="222" t="s">
        <v>449</v>
      </c>
      <c r="C4" s="219"/>
      <c r="D4" s="219"/>
    </row>
    <row r="5" spans="1:4" ht="13.5" thickBot="1">
      <c r="A5" s="223"/>
      <c r="B5" s="223"/>
      <c r="C5" s="223"/>
      <c r="D5" s="224" t="s">
        <v>69</v>
      </c>
    </row>
    <row r="6" spans="1:4" ht="12.75">
      <c r="A6" s="225" t="s">
        <v>698</v>
      </c>
      <c r="B6" s="223" t="s">
        <v>453</v>
      </c>
      <c r="C6" s="223"/>
      <c r="D6" s="226" t="s">
        <v>450</v>
      </c>
    </row>
    <row r="7" spans="1:4" ht="12.75">
      <c r="A7" s="223"/>
      <c r="B7" s="223" t="s">
        <v>71</v>
      </c>
      <c r="C7" s="223"/>
      <c r="D7" s="227"/>
    </row>
    <row r="8" spans="1:4" ht="12.75">
      <c r="A8" s="223" t="s">
        <v>697</v>
      </c>
      <c r="B8" s="223" t="s">
        <v>73</v>
      </c>
      <c r="C8" s="223"/>
      <c r="D8" s="228"/>
    </row>
    <row r="9" spans="1:4" ht="12.75">
      <c r="A9" s="223" t="s">
        <v>699</v>
      </c>
      <c r="B9" s="223"/>
      <c r="C9" s="223"/>
      <c r="D9" s="228"/>
    </row>
    <row r="10" spans="1:4" ht="12.75">
      <c r="A10" s="223" t="s">
        <v>75</v>
      </c>
      <c r="B10" s="223" t="s">
        <v>76</v>
      </c>
      <c r="C10" s="223"/>
      <c r="D10" s="229"/>
    </row>
    <row r="11" spans="1:4" ht="12.75">
      <c r="A11" s="223" t="s">
        <v>77</v>
      </c>
      <c r="B11" s="223" t="s">
        <v>78</v>
      </c>
      <c r="C11" s="223"/>
      <c r="D11" s="228"/>
    </row>
    <row r="12" spans="1:4" ht="12.75">
      <c r="A12" s="223" t="s">
        <v>79</v>
      </c>
      <c r="B12" s="223" t="s">
        <v>451</v>
      </c>
      <c r="C12" s="223"/>
      <c r="D12" s="228"/>
    </row>
    <row r="13" spans="1:4" ht="12.75">
      <c r="A13" s="223" t="s">
        <v>80</v>
      </c>
      <c r="B13" s="223"/>
      <c r="C13" s="223"/>
      <c r="D13" s="230"/>
    </row>
    <row r="14" spans="1:4" ht="13.5" thickBot="1">
      <c r="A14" s="223" t="s">
        <v>81</v>
      </c>
      <c r="B14" s="223" t="s">
        <v>82</v>
      </c>
      <c r="C14" s="223"/>
      <c r="D14" s="231" t="s">
        <v>83</v>
      </c>
    </row>
    <row r="15" spans="1:4" ht="12.75">
      <c r="A15" s="223" t="s">
        <v>84</v>
      </c>
      <c r="B15" s="223"/>
      <c r="C15" s="223"/>
      <c r="D15" s="223"/>
    </row>
    <row r="16" spans="1:4" ht="12.75">
      <c r="A16" s="223" t="s">
        <v>85</v>
      </c>
      <c r="B16" s="223"/>
      <c r="C16" s="223"/>
      <c r="D16" s="223"/>
    </row>
    <row r="17" spans="1:4" ht="12.75">
      <c r="A17" s="223"/>
      <c r="B17" s="223"/>
      <c r="C17" s="232" t="s">
        <v>86</v>
      </c>
      <c r="D17" s="6"/>
    </row>
    <row r="18" spans="1:4" ht="12.75">
      <c r="A18" s="223"/>
      <c r="B18" s="223"/>
      <c r="C18" s="232" t="s">
        <v>87</v>
      </c>
      <c r="D18" s="6"/>
    </row>
    <row r="19" spans="1:4" ht="12.75">
      <c r="A19" s="218"/>
      <c r="B19" s="218"/>
      <c r="C19" s="218"/>
      <c r="D19" s="218"/>
    </row>
    <row r="21" spans="1:4" s="153" customFormat="1" ht="36">
      <c r="A21" s="157" t="s">
        <v>88</v>
      </c>
      <c r="B21" s="154" t="s">
        <v>89</v>
      </c>
      <c r="C21" s="154" t="s">
        <v>90</v>
      </c>
      <c r="D21" s="154" t="s">
        <v>91</v>
      </c>
    </row>
    <row r="22" spans="1:4" ht="25.5">
      <c r="A22" s="150" t="s">
        <v>92</v>
      </c>
      <c r="B22" s="151">
        <v>110</v>
      </c>
      <c r="C22" s="11"/>
      <c r="D22" s="11"/>
    </row>
    <row r="23" spans="1:4" ht="12.75">
      <c r="A23" s="150" t="s">
        <v>93</v>
      </c>
      <c r="B23" s="151">
        <v>120</v>
      </c>
      <c r="C23" s="11">
        <v>501</v>
      </c>
      <c r="D23" s="11">
        <v>382</v>
      </c>
    </row>
    <row r="24" spans="1:4" ht="12.75">
      <c r="A24" s="150" t="s">
        <v>94</v>
      </c>
      <c r="B24" s="151">
        <v>130</v>
      </c>
      <c r="C24" s="11"/>
      <c r="D24" s="11"/>
    </row>
    <row r="25" spans="1:4" ht="12.75">
      <c r="A25" s="150" t="s">
        <v>95</v>
      </c>
      <c r="B25" s="151">
        <v>135</v>
      </c>
      <c r="C25" s="11"/>
      <c r="D25" s="11"/>
    </row>
    <row r="26" spans="1:4" ht="12.75">
      <c r="A26" s="150" t="s">
        <v>96</v>
      </c>
      <c r="B26" s="151">
        <v>140</v>
      </c>
      <c r="C26" s="11"/>
      <c r="D26" s="11"/>
    </row>
    <row r="27" spans="1:4" ht="12.75">
      <c r="A27" s="150" t="s">
        <v>97</v>
      </c>
      <c r="B27" s="151">
        <v>145</v>
      </c>
      <c r="C27" s="11">
        <v>16</v>
      </c>
      <c r="D27" s="11">
        <v>20</v>
      </c>
    </row>
    <row r="28" spans="1:4" ht="12.75">
      <c r="A28" s="150" t="s">
        <v>98</v>
      </c>
      <c r="B28" s="151">
        <v>150</v>
      </c>
      <c r="C28" s="11">
        <v>19</v>
      </c>
      <c r="D28" s="11">
        <v>47</v>
      </c>
    </row>
    <row r="29" spans="1:4" ht="12.75">
      <c r="A29" s="411" t="s">
        <v>99</v>
      </c>
      <c r="B29" s="412">
        <v>190</v>
      </c>
      <c r="C29" s="413">
        <f>SUM(C22:C28)</f>
        <v>536</v>
      </c>
      <c r="D29" s="413">
        <f>SUM(D22:D28)</f>
        <v>449</v>
      </c>
    </row>
    <row r="30" spans="1:4" ht="25.5">
      <c r="A30" s="414" t="s">
        <v>100</v>
      </c>
      <c r="B30" s="412">
        <v>210</v>
      </c>
      <c r="C30" s="413">
        <f>SUM(C31:C37)</f>
        <v>341</v>
      </c>
      <c r="D30" s="413">
        <f>SUM(D31:D37)</f>
        <v>337</v>
      </c>
    </row>
    <row r="31" spans="1:4" ht="12.75">
      <c r="A31" s="149" t="s">
        <v>101</v>
      </c>
      <c r="B31" s="98">
        <v>211</v>
      </c>
      <c r="C31" s="12">
        <v>334</v>
      </c>
      <c r="D31" s="12">
        <v>305</v>
      </c>
    </row>
    <row r="32" spans="1:4" ht="12.75">
      <c r="A32" s="149" t="s">
        <v>102</v>
      </c>
      <c r="B32" s="98">
        <v>212</v>
      </c>
      <c r="C32" s="12"/>
      <c r="D32" s="12"/>
    </row>
    <row r="33" spans="1:4" ht="12.75">
      <c r="A33" s="149" t="s">
        <v>103</v>
      </c>
      <c r="B33" s="98">
        <v>213</v>
      </c>
      <c r="C33" s="12"/>
      <c r="D33" s="12"/>
    </row>
    <row r="34" spans="1:4" ht="12.75">
      <c r="A34" s="149" t="s">
        <v>104</v>
      </c>
      <c r="B34" s="98">
        <v>214</v>
      </c>
      <c r="C34" s="12"/>
      <c r="D34" s="12"/>
    </row>
    <row r="35" spans="1:4" ht="12.75">
      <c r="A35" s="149" t="s">
        <v>105</v>
      </c>
      <c r="B35" s="98">
        <v>215</v>
      </c>
      <c r="C35" s="12"/>
      <c r="D35" s="12"/>
    </row>
    <row r="36" spans="1:4" ht="12.75">
      <c r="A36" s="149" t="s">
        <v>106</v>
      </c>
      <c r="B36" s="98">
        <v>216</v>
      </c>
      <c r="C36" s="12">
        <v>7</v>
      </c>
      <c r="D36" s="12">
        <v>32</v>
      </c>
    </row>
    <row r="37" spans="1:4" ht="12.75">
      <c r="A37" s="149" t="s">
        <v>107</v>
      </c>
      <c r="B37" s="98">
        <v>217</v>
      </c>
      <c r="C37" s="12"/>
      <c r="D37" s="12"/>
    </row>
    <row r="38" spans="1:4" ht="12.75">
      <c r="A38" s="150" t="s">
        <v>108</v>
      </c>
      <c r="B38" s="151">
        <v>220</v>
      </c>
      <c r="C38" s="11">
        <v>9</v>
      </c>
      <c r="D38" s="11">
        <v>7</v>
      </c>
    </row>
    <row r="39" spans="1:4" ht="25.5">
      <c r="A39" s="150" t="s">
        <v>109</v>
      </c>
      <c r="B39" s="151">
        <v>230</v>
      </c>
      <c r="C39" s="11"/>
      <c r="D39" s="11"/>
    </row>
    <row r="40" spans="1:4" ht="12.75">
      <c r="A40" s="149" t="s">
        <v>110</v>
      </c>
      <c r="B40" s="98">
        <v>231</v>
      </c>
      <c r="C40" s="12"/>
      <c r="D40" s="12"/>
    </row>
    <row r="41" spans="1:4" ht="25.5">
      <c r="A41" s="150" t="s">
        <v>111</v>
      </c>
      <c r="B41" s="151">
        <v>240</v>
      </c>
      <c r="C41" s="11">
        <v>1583</v>
      </c>
      <c r="D41" s="11">
        <v>1650</v>
      </c>
    </row>
    <row r="42" spans="1:4" ht="12.75">
      <c r="A42" s="149" t="s">
        <v>112</v>
      </c>
      <c r="B42" s="98">
        <v>241</v>
      </c>
      <c r="C42" s="12">
        <v>1268</v>
      </c>
      <c r="D42" s="12">
        <v>1143</v>
      </c>
    </row>
    <row r="43" spans="1:4" ht="12.75">
      <c r="A43" s="149" t="s">
        <v>113</v>
      </c>
      <c r="B43" s="98"/>
      <c r="C43" s="12"/>
      <c r="D43" s="12"/>
    </row>
    <row r="44" spans="1:4" ht="12.75">
      <c r="A44" s="150" t="s">
        <v>114</v>
      </c>
      <c r="B44" s="151">
        <v>250</v>
      </c>
      <c r="C44" s="11"/>
      <c r="D44" s="11"/>
    </row>
    <row r="45" spans="1:4" ht="12.75">
      <c r="A45" s="150" t="s">
        <v>115</v>
      </c>
      <c r="B45" s="151">
        <v>260</v>
      </c>
      <c r="C45" s="11">
        <v>185</v>
      </c>
      <c r="D45" s="11">
        <v>120</v>
      </c>
    </row>
    <row r="46" spans="1:4" ht="12.75">
      <c r="A46" s="150" t="s">
        <v>116</v>
      </c>
      <c r="B46" s="151">
        <v>270</v>
      </c>
      <c r="C46" s="11"/>
      <c r="D46" s="11"/>
    </row>
    <row r="47" spans="1:4" ht="12.75">
      <c r="A47" s="411" t="s">
        <v>117</v>
      </c>
      <c r="B47" s="412">
        <v>290</v>
      </c>
      <c r="C47" s="413">
        <f>C30+C38+C39+C41+C44+C45+C46</f>
        <v>2118</v>
      </c>
      <c r="D47" s="413">
        <f>D30+D38+D39+D41+D44+D45+D46</f>
        <v>2114</v>
      </c>
    </row>
    <row r="48" spans="1:4" ht="15">
      <c r="A48" s="415" t="s">
        <v>118</v>
      </c>
      <c r="B48" s="412">
        <v>300</v>
      </c>
      <c r="C48" s="413">
        <f>SUM(C29+C47)</f>
        <v>2654</v>
      </c>
      <c r="D48" s="413">
        <f>SUM(D29+D47)</f>
        <v>2563</v>
      </c>
    </row>
    <row r="49" spans="1:4" ht="12.75">
      <c r="A49" s="150"/>
      <c r="B49" s="151"/>
      <c r="C49" s="11"/>
      <c r="D49" s="11"/>
    </row>
    <row r="50" spans="1:4" ht="12.75">
      <c r="A50" s="97" t="s">
        <v>119</v>
      </c>
      <c r="B50" s="98"/>
      <c r="C50" s="12" t="s">
        <v>120</v>
      </c>
      <c r="D50" s="12" t="s">
        <v>121</v>
      </c>
    </row>
    <row r="51" spans="1:4" ht="12.75">
      <c r="A51" s="416" t="s">
        <v>122</v>
      </c>
      <c r="B51" s="412"/>
      <c r="C51" s="413"/>
      <c r="D51" s="413"/>
    </row>
    <row r="52" spans="1:4" ht="12.75">
      <c r="A52" s="149" t="s">
        <v>123</v>
      </c>
      <c r="B52" s="98">
        <v>410</v>
      </c>
      <c r="C52" s="12">
        <v>628</v>
      </c>
      <c r="D52" s="12">
        <v>1859</v>
      </c>
    </row>
    <row r="53" spans="1:4" ht="12.75">
      <c r="A53" s="149" t="s">
        <v>124</v>
      </c>
      <c r="B53" s="98">
        <v>411</v>
      </c>
      <c r="C53" s="12"/>
      <c r="D53" s="12"/>
    </row>
    <row r="54" spans="1:4" ht="12.75">
      <c r="A54" s="149" t="s">
        <v>125</v>
      </c>
      <c r="B54" s="98">
        <v>420</v>
      </c>
      <c r="C54" s="12">
        <v>654</v>
      </c>
      <c r="D54" s="12"/>
    </row>
    <row r="55" spans="1:4" ht="12.75">
      <c r="A55" s="414" t="s">
        <v>126</v>
      </c>
      <c r="B55" s="412">
        <v>430</v>
      </c>
      <c r="C55" s="413">
        <f>SUM(C56+C57)</f>
        <v>16</v>
      </c>
      <c r="D55" s="413">
        <f>SUM(D56+D57)</f>
        <v>3</v>
      </c>
    </row>
    <row r="56" spans="1:4" ht="25.5">
      <c r="A56" s="149" t="s">
        <v>127</v>
      </c>
      <c r="B56" s="98">
        <v>431</v>
      </c>
      <c r="C56" s="12"/>
      <c r="D56" s="12"/>
    </row>
    <row r="57" spans="1:4" ht="25.5">
      <c r="A57" s="149" t="s">
        <v>128</v>
      </c>
      <c r="B57" s="98">
        <v>432</v>
      </c>
      <c r="C57" s="12">
        <v>16</v>
      </c>
      <c r="D57" s="12">
        <v>3</v>
      </c>
    </row>
    <row r="58" spans="1:4" ht="12.75">
      <c r="A58" s="149" t="s">
        <v>129</v>
      </c>
      <c r="B58" s="98">
        <v>470</v>
      </c>
      <c r="C58" s="207">
        <v>551</v>
      </c>
      <c r="D58" s="12">
        <v>48</v>
      </c>
    </row>
    <row r="59" spans="1:4" ht="12.75">
      <c r="A59" s="411" t="s">
        <v>131</v>
      </c>
      <c r="B59" s="412">
        <v>490</v>
      </c>
      <c r="C59" s="413">
        <f>SUM(C52+C54+C55+C58)</f>
        <v>1849</v>
      </c>
      <c r="D59" s="413">
        <f>SUM(D52+D54+D55+D58)</f>
        <v>1910</v>
      </c>
    </row>
    <row r="60" spans="1:4" ht="25.5">
      <c r="A60" s="178" t="s">
        <v>132</v>
      </c>
      <c r="B60" s="151">
        <v>510</v>
      </c>
      <c r="C60" s="11"/>
      <c r="D60" s="11"/>
    </row>
    <row r="61" spans="1:4" ht="12.75">
      <c r="A61" s="149" t="s">
        <v>133</v>
      </c>
      <c r="B61" s="98">
        <v>515</v>
      </c>
      <c r="C61" s="12">
        <v>6</v>
      </c>
      <c r="D61" s="12">
        <v>8</v>
      </c>
    </row>
    <row r="62" spans="1:4" ht="12.75">
      <c r="A62" s="149" t="s">
        <v>134</v>
      </c>
      <c r="B62" s="98">
        <v>520</v>
      </c>
      <c r="C62" s="12"/>
      <c r="D62" s="12"/>
    </row>
    <row r="63" spans="1:4" ht="12.75">
      <c r="A63" s="411" t="s">
        <v>135</v>
      </c>
      <c r="B63" s="412">
        <v>590</v>
      </c>
      <c r="C63" s="413">
        <f>SUM(C60+C61+C62)</f>
        <v>6</v>
      </c>
      <c r="D63" s="413">
        <f>SUM(D60+D61+D62)</f>
        <v>8</v>
      </c>
    </row>
    <row r="64" spans="1:4" ht="25.5">
      <c r="A64" s="150" t="s">
        <v>136</v>
      </c>
      <c r="B64" s="151">
        <v>610</v>
      </c>
      <c r="C64" s="11"/>
      <c r="D64" s="11"/>
    </row>
    <row r="65" spans="1:4" ht="12.75">
      <c r="A65" s="414" t="s">
        <v>137</v>
      </c>
      <c r="B65" s="412">
        <v>620</v>
      </c>
      <c r="C65" s="413">
        <f>SUM(C66:C70)</f>
        <v>799</v>
      </c>
      <c r="D65" s="413">
        <f>SUM(D66:D70)</f>
        <v>645</v>
      </c>
    </row>
    <row r="66" spans="1:4" ht="12.75">
      <c r="A66" s="149" t="s">
        <v>138</v>
      </c>
      <c r="B66" s="98">
        <v>621</v>
      </c>
      <c r="C66" s="12">
        <v>46</v>
      </c>
      <c r="D66" s="12">
        <v>73</v>
      </c>
    </row>
    <row r="67" spans="1:4" ht="12.75">
      <c r="A67" s="149" t="s">
        <v>139</v>
      </c>
      <c r="B67" s="98">
        <v>622</v>
      </c>
      <c r="C67" s="12">
        <v>304</v>
      </c>
      <c r="D67" s="12">
        <v>220</v>
      </c>
    </row>
    <row r="68" spans="1:4" ht="25.5">
      <c r="A68" s="149" t="s">
        <v>140</v>
      </c>
      <c r="B68" s="98">
        <v>623</v>
      </c>
      <c r="C68" s="12">
        <v>101</v>
      </c>
      <c r="D68" s="12">
        <v>-7</v>
      </c>
    </row>
    <row r="69" spans="1:4" ht="12.75">
      <c r="A69" s="149" t="s">
        <v>141</v>
      </c>
      <c r="B69" s="98">
        <v>624</v>
      </c>
      <c r="C69" s="12">
        <v>265</v>
      </c>
      <c r="D69" s="12">
        <v>344</v>
      </c>
    </row>
    <row r="70" spans="1:4" ht="12.75">
      <c r="A70" s="149" t="s">
        <v>142</v>
      </c>
      <c r="B70" s="98">
        <v>625</v>
      </c>
      <c r="C70" s="12">
        <v>83</v>
      </c>
      <c r="D70" s="12">
        <v>15</v>
      </c>
    </row>
    <row r="71" spans="1:4" ht="12.75">
      <c r="A71" s="149" t="s">
        <v>143</v>
      </c>
      <c r="B71" s="98">
        <v>630</v>
      </c>
      <c r="C71" s="12"/>
      <c r="D71" s="12"/>
    </row>
    <row r="72" spans="1:4" ht="12.75">
      <c r="A72" s="149" t="s">
        <v>144</v>
      </c>
      <c r="B72" s="98">
        <v>640</v>
      </c>
      <c r="C72" s="12"/>
      <c r="D72" s="12"/>
    </row>
    <row r="73" spans="1:4" ht="12.75">
      <c r="A73" s="149" t="s">
        <v>145</v>
      </c>
      <c r="B73" s="98">
        <v>650</v>
      </c>
      <c r="C73" s="12"/>
      <c r="D73" s="12"/>
    </row>
    <row r="74" spans="1:4" ht="12.75">
      <c r="A74" s="149" t="s">
        <v>146</v>
      </c>
      <c r="B74" s="98">
        <v>660</v>
      </c>
      <c r="C74" s="12"/>
      <c r="D74" s="12"/>
    </row>
    <row r="75" spans="1:4" ht="12.75">
      <c r="A75" s="411" t="s">
        <v>147</v>
      </c>
      <c r="B75" s="412">
        <v>690</v>
      </c>
      <c r="C75" s="413">
        <f>SUM(C64+C65+C71+C72+C73+C74)</f>
        <v>799</v>
      </c>
      <c r="D75" s="413">
        <f>SUM(D64+D65+D71+D72+D73+D74)</f>
        <v>645</v>
      </c>
    </row>
    <row r="76" spans="1:4" ht="12.75">
      <c r="A76" s="411" t="s">
        <v>148</v>
      </c>
      <c r="B76" s="412">
        <v>700</v>
      </c>
      <c r="C76" s="413">
        <f>SUM(C59+C63+C75)</f>
        <v>2654</v>
      </c>
      <c r="D76" s="413">
        <f>SUM(D59+D63+D75)</f>
        <v>2563</v>
      </c>
    </row>
    <row r="77" spans="3:4" ht="12.75">
      <c r="C77" s="9"/>
      <c r="D77" s="9"/>
    </row>
    <row r="78" spans="1:5" ht="12.75">
      <c r="A78" s="94" t="s">
        <v>149</v>
      </c>
      <c r="B78" s="17"/>
      <c r="C78" s="208"/>
      <c r="D78" s="208"/>
      <c r="E78" s="17"/>
    </row>
    <row r="79" spans="1:5" ht="36">
      <c r="A79" s="14"/>
      <c r="B79" s="83"/>
      <c r="C79" s="209" t="s">
        <v>150</v>
      </c>
      <c r="D79" s="209" t="s">
        <v>151</v>
      </c>
      <c r="E79" s="17"/>
    </row>
    <row r="80" spans="1:5" ht="12.75">
      <c r="A80" s="149" t="s">
        <v>152</v>
      </c>
      <c r="B80" s="15">
        <v>910</v>
      </c>
      <c r="C80" s="12"/>
      <c r="D80" s="12"/>
      <c r="E80" s="17"/>
    </row>
    <row r="81" spans="1:5" ht="12.75">
      <c r="A81" s="149" t="s">
        <v>153</v>
      </c>
      <c r="B81" s="15">
        <v>911</v>
      </c>
      <c r="C81" s="12"/>
      <c r="D81" s="12"/>
      <c r="E81" s="17"/>
    </row>
    <row r="82" spans="1:5" ht="25.5">
      <c r="A82" s="149" t="s">
        <v>154</v>
      </c>
      <c r="B82" s="15">
        <v>920</v>
      </c>
      <c r="C82" s="12"/>
      <c r="D82" s="12"/>
      <c r="E82" s="17"/>
    </row>
    <row r="83" spans="1:5" ht="12.75">
      <c r="A83" s="149" t="s">
        <v>155</v>
      </c>
      <c r="B83" s="15">
        <v>930</v>
      </c>
      <c r="C83" s="12"/>
      <c r="D83" s="12"/>
      <c r="E83" s="17"/>
    </row>
    <row r="84" spans="1:5" ht="25.5">
      <c r="A84" s="149" t="s">
        <v>156</v>
      </c>
      <c r="B84" s="15">
        <v>940</v>
      </c>
      <c r="C84" s="12"/>
      <c r="D84" s="12"/>
      <c r="E84" s="17"/>
    </row>
    <row r="85" spans="1:5" ht="12.75">
      <c r="A85" s="149" t="s">
        <v>157</v>
      </c>
      <c r="B85" s="15">
        <v>950</v>
      </c>
      <c r="C85" s="12"/>
      <c r="D85" s="12"/>
      <c r="E85" s="17"/>
    </row>
    <row r="86" spans="1:5" ht="12.75">
      <c r="A86" s="149" t="s">
        <v>158</v>
      </c>
      <c r="B86" s="15">
        <v>960</v>
      </c>
      <c r="C86" s="12"/>
      <c r="D86" s="12"/>
      <c r="E86" s="17"/>
    </row>
    <row r="87" spans="1:5" ht="12.75">
      <c r="A87" s="149" t="s">
        <v>159</v>
      </c>
      <c r="B87" s="15">
        <v>970</v>
      </c>
      <c r="C87" s="12"/>
      <c r="D87" s="12"/>
      <c r="E87" s="17"/>
    </row>
    <row r="88" spans="1:5" ht="25.5">
      <c r="A88" s="149" t="s">
        <v>160</v>
      </c>
      <c r="B88" s="15">
        <v>980</v>
      </c>
      <c r="C88" s="12"/>
      <c r="D88" s="12"/>
      <c r="E88" s="17"/>
    </row>
    <row r="89" spans="1:5" ht="12.75">
      <c r="A89" s="152" t="s">
        <v>514</v>
      </c>
      <c r="B89" s="15">
        <v>990</v>
      </c>
      <c r="C89" s="12"/>
      <c r="D89" s="12"/>
      <c r="E89" s="17"/>
    </row>
    <row r="90" spans="1:5" ht="12.75">
      <c r="A90" s="281"/>
      <c r="B90" s="17"/>
      <c r="C90" s="208"/>
      <c r="D90" s="208"/>
      <c r="E90" s="17"/>
    </row>
    <row r="92" ht="12.75">
      <c r="A92" s="287" t="s">
        <v>704</v>
      </c>
    </row>
    <row r="93" ht="12.75">
      <c r="A93" s="217" t="s">
        <v>33</v>
      </c>
    </row>
    <row r="94" ht="12.75">
      <c r="A94" s="217"/>
    </row>
    <row r="95" spans="1:4" ht="12.75">
      <c r="A95" s="217" t="s">
        <v>34</v>
      </c>
      <c r="B95" s="13"/>
      <c r="D95" s="13"/>
    </row>
    <row r="96" ht="12.75">
      <c r="A96" s="217"/>
    </row>
    <row r="97" ht="12.75">
      <c r="A97" s="217"/>
    </row>
    <row r="98" ht="12.75">
      <c r="A98" s="287" t="s">
        <v>705</v>
      </c>
    </row>
    <row r="99" ht="12.75">
      <c r="A99" s="217" t="s">
        <v>36</v>
      </c>
    </row>
    <row r="100" ht="12.75">
      <c r="A100" s="217"/>
    </row>
    <row r="102" ht="12.75">
      <c r="A102" s="143" t="s">
        <v>163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5">
      <selection activeCell="D67" sqref="D67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96" t="s">
        <v>404</v>
      </c>
      <c r="B1" s="16"/>
      <c r="C1" s="16"/>
      <c r="D1" s="16"/>
      <c r="E1" s="16"/>
      <c r="F1" s="16"/>
    </row>
    <row r="2" spans="1:6" ht="15.75">
      <c r="A2" s="96"/>
      <c r="B2" s="16"/>
      <c r="C2" s="16"/>
      <c r="D2" s="16"/>
      <c r="E2" s="16"/>
      <c r="F2" s="16"/>
    </row>
    <row r="3" spans="1:6" s="85" customFormat="1" ht="15.75" thickBot="1">
      <c r="A3" s="158" t="s">
        <v>405</v>
      </c>
      <c r="B3" s="159"/>
      <c r="C3" s="159"/>
      <c r="D3" s="159"/>
      <c r="E3" s="159"/>
      <c r="F3" s="159"/>
    </row>
    <row r="4" spans="1:6" s="1" customFormat="1" ht="13.5" thickBot="1">
      <c r="A4" s="160"/>
      <c r="B4" s="160" t="s">
        <v>76</v>
      </c>
      <c r="C4" s="160"/>
      <c r="D4" s="161" t="s">
        <v>406</v>
      </c>
      <c r="E4" s="162"/>
      <c r="F4" s="160" t="s">
        <v>407</v>
      </c>
    </row>
    <row r="5" spans="1:6" s="1" customFormat="1" ht="27.75" customHeight="1" thickBot="1">
      <c r="A5" s="163" t="s">
        <v>408</v>
      </c>
      <c r="B5" s="163" t="s">
        <v>409</v>
      </c>
      <c r="C5" s="163" t="s">
        <v>410</v>
      </c>
      <c r="D5" s="164" t="s">
        <v>411</v>
      </c>
      <c r="E5" s="165" t="s">
        <v>412</v>
      </c>
      <c r="F5" s="163" t="s">
        <v>413</v>
      </c>
    </row>
    <row r="6" spans="1:6" s="85" customFormat="1" ht="14.25" customHeight="1">
      <c r="A6" s="166" t="s">
        <v>414</v>
      </c>
      <c r="B6" s="111"/>
      <c r="C6" s="111"/>
      <c r="D6" s="167"/>
      <c r="E6" s="168"/>
      <c r="F6" s="111"/>
    </row>
    <row r="7" spans="1:6" s="1" customFormat="1" ht="25.5">
      <c r="A7" s="169" t="s">
        <v>415</v>
      </c>
      <c r="B7" s="12"/>
      <c r="C7" s="175" t="s">
        <v>416</v>
      </c>
      <c r="D7" s="12"/>
      <c r="E7" s="12"/>
      <c r="F7" s="12"/>
    </row>
    <row r="8" spans="1:6" s="1" customFormat="1" ht="25.5">
      <c r="A8" s="169" t="s">
        <v>417</v>
      </c>
      <c r="B8" s="12"/>
      <c r="C8" s="175" t="s">
        <v>418</v>
      </c>
      <c r="D8" s="12"/>
      <c r="E8" s="12"/>
      <c r="F8" s="12"/>
    </row>
    <row r="9" spans="1:6" s="1" customFormat="1" ht="12.75">
      <c r="A9" s="169" t="s">
        <v>419</v>
      </c>
      <c r="B9" s="12"/>
      <c r="C9" s="145" t="s">
        <v>686</v>
      </c>
      <c r="D9" s="12">
        <v>628</v>
      </c>
      <c r="E9" s="12"/>
      <c r="F9" s="12"/>
    </row>
    <row r="10" spans="1:6" s="1" customFormat="1" ht="12.75">
      <c r="A10" s="169" t="s">
        <v>420</v>
      </c>
      <c r="B10" s="12"/>
      <c r="C10" s="145" t="s">
        <v>687</v>
      </c>
      <c r="D10" s="12">
        <v>281</v>
      </c>
      <c r="E10" s="12"/>
      <c r="F10" s="12"/>
    </row>
    <row r="11" spans="1:6" s="1" customFormat="1" ht="12.75">
      <c r="A11" s="169" t="s">
        <v>421</v>
      </c>
      <c r="B11" s="12"/>
      <c r="C11" s="145" t="s">
        <v>690</v>
      </c>
      <c r="D11" s="12">
        <v>64</v>
      </c>
      <c r="E11" s="12"/>
      <c r="F11" s="12"/>
    </row>
    <row r="12" spans="1:6" s="1" customFormat="1" ht="12.75">
      <c r="A12" s="15" t="s">
        <v>422</v>
      </c>
      <c r="B12" s="12"/>
      <c r="C12" s="145"/>
      <c r="D12" s="12">
        <v>34</v>
      </c>
      <c r="E12" s="12"/>
      <c r="F12" s="12"/>
    </row>
    <row r="13" spans="1:6" s="85" customFormat="1" ht="14.25" customHeight="1">
      <c r="A13" s="166" t="s">
        <v>423</v>
      </c>
      <c r="B13" s="86"/>
      <c r="C13" s="86"/>
      <c r="D13" s="146"/>
      <c r="E13" s="147"/>
      <c r="F13" s="148"/>
    </row>
    <row r="14" spans="1:6" ht="12.75">
      <c r="A14" s="170" t="s">
        <v>415</v>
      </c>
      <c r="B14" s="84"/>
      <c r="C14" s="15" t="s">
        <v>424</v>
      </c>
      <c r="D14" s="12"/>
      <c r="E14" s="12"/>
      <c r="F14" s="12"/>
    </row>
    <row r="15" spans="1:6" ht="12.75">
      <c r="A15" s="170" t="s">
        <v>417</v>
      </c>
      <c r="B15" s="12"/>
      <c r="C15" s="12"/>
      <c r="D15" s="12"/>
      <c r="E15" s="12"/>
      <c r="F15" s="12"/>
    </row>
    <row r="16" spans="1:6" ht="12.75">
      <c r="A16" s="170" t="s">
        <v>419</v>
      </c>
      <c r="B16" s="12"/>
      <c r="C16" s="12"/>
      <c r="D16" s="12"/>
      <c r="E16" s="12"/>
      <c r="F16" s="12"/>
    </row>
    <row r="17" spans="1:6" ht="12.75">
      <c r="A17" s="170" t="s">
        <v>420</v>
      </c>
      <c r="B17" s="12"/>
      <c r="C17" s="12"/>
      <c r="D17" s="12"/>
      <c r="E17" s="12"/>
      <c r="F17" s="12"/>
    </row>
    <row r="18" spans="1:6" ht="12.75">
      <c r="A18" s="170" t="s">
        <v>421</v>
      </c>
      <c r="B18" s="12"/>
      <c r="C18" s="12"/>
      <c r="D18" s="12"/>
      <c r="E18" s="12"/>
      <c r="F18" s="12"/>
    </row>
    <row r="19" spans="1:6" ht="12.75">
      <c r="A19" s="15" t="s">
        <v>422</v>
      </c>
      <c r="B19" s="12"/>
      <c r="C19" s="12"/>
      <c r="D19" s="12"/>
      <c r="E19" s="12"/>
      <c r="F19" s="12"/>
    </row>
    <row r="20" spans="1:6" s="85" customFormat="1" ht="14.25" customHeight="1">
      <c r="A20" s="166" t="s">
        <v>425</v>
      </c>
      <c r="B20" s="86"/>
      <c r="C20" s="86"/>
      <c r="D20" s="146"/>
      <c r="E20" s="147"/>
      <c r="F20" s="148"/>
    </row>
    <row r="21" spans="1:6" ht="12.75">
      <c r="A21" s="170" t="s">
        <v>415</v>
      </c>
      <c r="B21" s="12"/>
      <c r="C21" s="12"/>
      <c r="D21" s="12"/>
      <c r="E21" s="12"/>
      <c r="F21" s="12"/>
    </row>
    <row r="22" spans="1:6" ht="12.75">
      <c r="A22" s="170" t="s">
        <v>417</v>
      </c>
      <c r="B22" s="12"/>
      <c r="C22" s="12"/>
      <c r="D22" s="12"/>
      <c r="E22" s="12"/>
      <c r="F22" s="12"/>
    </row>
    <row r="23" spans="1:6" ht="12.75">
      <c r="A23" s="170" t="s">
        <v>419</v>
      </c>
      <c r="B23" s="12"/>
      <c r="C23" s="12"/>
      <c r="D23" s="12"/>
      <c r="E23" s="12"/>
      <c r="F23" s="12"/>
    </row>
    <row r="24" spans="1:6" ht="12.75">
      <c r="A24" s="170" t="s">
        <v>420</v>
      </c>
      <c r="B24" s="12"/>
      <c r="C24" s="12"/>
      <c r="D24" s="12"/>
      <c r="E24" s="12"/>
      <c r="F24" s="12"/>
    </row>
    <row r="25" spans="1:6" ht="12.75">
      <c r="A25" s="170" t="s">
        <v>421</v>
      </c>
      <c r="B25" s="12"/>
      <c r="C25" s="12"/>
      <c r="D25" s="12"/>
      <c r="E25" s="12"/>
      <c r="F25" s="12"/>
    </row>
    <row r="26" spans="1:6" ht="12.75">
      <c r="A26" s="15" t="s">
        <v>422</v>
      </c>
      <c r="B26" s="12"/>
      <c r="C26" s="12"/>
      <c r="D26" s="12"/>
      <c r="E26" s="12"/>
      <c r="F26" s="12"/>
    </row>
    <row r="27" spans="1:6" s="85" customFormat="1" ht="14.25" customHeight="1">
      <c r="A27" s="166" t="s">
        <v>426</v>
      </c>
      <c r="B27" s="86"/>
      <c r="C27" s="86"/>
      <c r="D27" s="146"/>
      <c r="E27" s="147"/>
      <c r="F27" s="148"/>
    </row>
    <row r="28" spans="1:6" ht="12.75">
      <c r="A28" s="170" t="s">
        <v>415</v>
      </c>
      <c r="B28" s="12"/>
      <c r="C28" s="12"/>
      <c r="D28" s="12"/>
      <c r="E28" s="12"/>
      <c r="F28" s="12"/>
    </row>
    <row r="29" spans="1:6" ht="12.75">
      <c r="A29" s="170" t="s">
        <v>417</v>
      </c>
      <c r="B29" s="12"/>
      <c r="C29" s="12"/>
      <c r="D29" s="12"/>
      <c r="E29" s="12"/>
      <c r="F29" s="12"/>
    </row>
    <row r="30" spans="1:6" ht="12.75">
      <c r="A30" s="170" t="s">
        <v>419</v>
      </c>
      <c r="B30" s="12"/>
      <c r="C30" s="12"/>
      <c r="D30" s="12"/>
      <c r="E30" s="12"/>
      <c r="F30" s="12"/>
    </row>
    <row r="31" spans="1:6" ht="12.75">
      <c r="A31" s="170" t="s">
        <v>420</v>
      </c>
      <c r="B31" s="12"/>
      <c r="C31" s="12"/>
      <c r="D31" s="12"/>
      <c r="E31" s="12"/>
      <c r="F31" s="12"/>
    </row>
    <row r="32" spans="1:6" ht="12.75">
      <c r="A32" s="170" t="s">
        <v>421</v>
      </c>
      <c r="B32" s="12"/>
      <c r="C32" s="12"/>
      <c r="D32" s="12"/>
      <c r="E32" s="12"/>
      <c r="F32" s="12"/>
    </row>
    <row r="33" spans="1:6" ht="12.75">
      <c r="A33" s="15" t="s">
        <v>422</v>
      </c>
      <c r="B33" s="84"/>
      <c r="C33" s="84"/>
      <c r="D33" s="12">
        <f>59+584</f>
        <v>643</v>
      </c>
      <c r="E33" s="12"/>
      <c r="F33" s="12"/>
    </row>
    <row r="34" spans="1:6" ht="12.75">
      <c r="A34" s="171"/>
      <c r="B34" s="173"/>
      <c r="C34" s="174" t="s">
        <v>209</v>
      </c>
      <c r="D34" s="15">
        <f>SUM(D7:D33)</f>
        <v>1650</v>
      </c>
      <c r="E34" s="15">
        <f>SUM(E7:E33)</f>
        <v>0</v>
      </c>
      <c r="F34" s="15"/>
    </row>
    <row r="35" ht="12.75">
      <c r="A35" s="16"/>
    </row>
    <row r="36" s="85" customFormat="1" ht="15.75" thickBot="1">
      <c r="A36" s="158" t="s">
        <v>427</v>
      </c>
    </row>
    <row r="37" spans="1:6" s="1" customFormat="1" ht="13.5" thickBot="1">
      <c r="A37" s="160"/>
      <c r="B37" s="160" t="s">
        <v>76</v>
      </c>
      <c r="C37" s="160"/>
      <c r="D37" s="161" t="s">
        <v>406</v>
      </c>
      <c r="E37" s="162"/>
      <c r="F37" s="160" t="s">
        <v>407</v>
      </c>
    </row>
    <row r="38" spans="1:6" s="1" customFormat="1" ht="27.75" customHeight="1" thickBot="1">
      <c r="A38" s="163" t="s">
        <v>408</v>
      </c>
      <c r="B38" s="163" t="s">
        <v>428</v>
      </c>
      <c r="C38" s="163" t="s">
        <v>429</v>
      </c>
      <c r="D38" s="164" t="s">
        <v>411</v>
      </c>
      <c r="E38" s="165" t="s">
        <v>412</v>
      </c>
      <c r="F38" s="163" t="s">
        <v>413</v>
      </c>
    </row>
    <row r="39" spans="1:6" s="85" customFormat="1" ht="14.25" customHeight="1">
      <c r="A39" s="166" t="s">
        <v>430</v>
      </c>
      <c r="B39" s="86"/>
      <c r="C39" s="86"/>
      <c r="D39" s="87"/>
      <c r="E39" s="88"/>
      <c r="F39" s="86"/>
    </row>
    <row r="40" spans="1:6" s="1" customFormat="1" ht="12.75">
      <c r="A40" s="169" t="s">
        <v>415</v>
      </c>
      <c r="B40" s="12"/>
      <c r="C40" s="175" t="s">
        <v>431</v>
      </c>
      <c r="D40" s="12"/>
      <c r="E40" s="12"/>
      <c r="F40" s="12"/>
    </row>
    <row r="41" spans="1:6" s="1" customFormat="1" ht="12.75">
      <c r="A41" s="169" t="s">
        <v>417</v>
      </c>
      <c r="B41" s="12"/>
      <c r="C41" s="175" t="s">
        <v>432</v>
      </c>
      <c r="D41" s="12"/>
      <c r="E41" s="12"/>
      <c r="F41" s="12"/>
    </row>
    <row r="42" spans="1:6" s="1" customFormat="1" ht="12.75">
      <c r="A42" s="169" t="s">
        <v>419</v>
      </c>
      <c r="B42" s="12"/>
      <c r="C42" s="145"/>
      <c r="D42" s="12"/>
      <c r="E42" s="12"/>
      <c r="F42" s="12"/>
    </row>
    <row r="43" spans="1:6" s="1" customFormat="1" ht="12.75">
      <c r="A43" s="169" t="s">
        <v>420</v>
      </c>
      <c r="B43" s="12"/>
      <c r="C43" s="145"/>
      <c r="D43" s="12"/>
      <c r="E43" s="12"/>
      <c r="F43" s="12"/>
    </row>
    <row r="44" spans="1:6" s="1" customFormat="1" ht="12.75">
      <c r="A44" s="169" t="s">
        <v>421</v>
      </c>
      <c r="B44" s="12"/>
      <c r="C44" s="145"/>
      <c r="D44" s="12"/>
      <c r="E44" s="12"/>
      <c r="F44" s="12"/>
    </row>
    <row r="45" spans="1:6" s="1" customFormat="1" ht="12.75">
      <c r="A45" s="15" t="s">
        <v>422</v>
      </c>
      <c r="B45" s="12"/>
      <c r="C45" s="145"/>
      <c r="D45" s="12"/>
      <c r="E45" s="12"/>
      <c r="F45" s="12"/>
    </row>
    <row r="46" spans="1:6" s="85" customFormat="1" ht="14.25" customHeight="1">
      <c r="A46" s="166" t="s">
        <v>433</v>
      </c>
      <c r="B46" s="86"/>
      <c r="C46" s="86"/>
      <c r="D46" s="146"/>
      <c r="E46" s="147"/>
      <c r="F46" s="148"/>
    </row>
    <row r="47" spans="1:6" s="1" customFormat="1" ht="12.75">
      <c r="A47" s="169" t="s">
        <v>415</v>
      </c>
      <c r="B47" s="12"/>
      <c r="C47" s="175" t="s">
        <v>424</v>
      </c>
      <c r="D47" s="12"/>
      <c r="E47" s="12"/>
      <c r="F47" s="12"/>
    </row>
    <row r="48" spans="1:6" s="1" customFormat="1" ht="12.75">
      <c r="A48" s="169" t="s">
        <v>417</v>
      </c>
      <c r="B48" s="12"/>
      <c r="C48" s="145"/>
      <c r="D48" s="12"/>
      <c r="E48" s="12"/>
      <c r="F48" s="12"/>
    </row>
    <row r="49" spans="1:6" s="1" customFormat="1" ht="12.75">
      <c r="A49" s="169" t="s">
        <v>419</v>
      </c>
      <c r="B49" s="12"/>
      <c r="C49" s="145"/>
      <c r="D49" s="12"/>
      <c r="E49" s="12"/>
      <c r="F49" s="12"/>
    </row>
    <row r="50" spans="1:6" s="1" customFormat="1" ht="12.75">
      <c r="A50" s="169" t="s">
        <v>420</v>
      </c>
      <c r="B50" s="12"/>
      <c r="C50" s="145"/>
      <c r="D50" s="12"/>
      <c r="E50" s="12"/>
      <c r="F50" s="12"/>
    </row>
    <row r="51" spans="1:6" s="1" customFormat="1" ht="12.75">
      <c r="A51" s="169" t="s">
        <v>421</v>
      </c>
      <c r="B51" s="12"/>
      <c r="C51" s="145"/>
      <c r="D51" s="12"/>
      <c r="E51" s="12"/>
      <c r="F51" s="12"/>
    </row>
    <row r="52" spans="1:6" s="1" customFormat="1" ht="12.75">
      <c r="A52" s="15" t="s">
        <v>422</v>
      </c>
      <c r="B52" s="12"/>
      <c r="C52" s="145"/>
      <c r="D52" s="12"/>
      <c r="E52" s="12"/>
      <c r="F52" s="12"/>
    </row>
    <row r="53" spans="1:6" s="85" customFormat="1" ht="14.25" customHeight="1">
      <c r="A53" s="166" t="s">
        <v>434</v>
      </c>
      <c r="B53" s="86"/>
      <c r="C53" s="86"/>
      <c r="D53" s="146"/>
      <c r="E53" s="147"/>
      <c r="F53" s="148"/>
    </row>
    <row r="54" spans="1:6" s="1" customFormat="1" ht="12.75">
      <c r="A54" s="169" t="s">
        <v>415</v>
      </c>
      <c r="B54" s="12"/>
      <c r="C54" s="145"/>
      <c r="D54" s="12"/>
      <c r="E54" s="12"/>
      <c r="F54" s="12"/>
    </row>
    <row r="55" spans="1:6" s="1" customFormat="1" ht="12.75">
      <c r="A55" s="169" t="s">
        <v>417</v>
      </c>
      <c r="B55" s="12"/>
      <c r="C55" s="145"/>
      <c r="D55" s="12"/>
      <c r="E55" s="12"/>
      <c r="F55" s="12"/>
    </row>
    <row r="56" spans="1:6" s="1" customFormat="1" ht="12.75">
      <c r="A56" s="169" t="s">
        <v>419</v>
      </c>
      <c r="B56" s="12"/>
      <c r="C56" s="145"/>
      <c r="D56" s="12"/>
      <c r="E56" s="12"/>
      <c r="F56" s="12"/>
    </row>
    <row r="57" spans="1:6" s="1" customFormat="1" ht="12.75">
      <c r="A57" s="169" t="s">
        <v>420</v>
      </c>
      <c r="B57" s="12"/>
      <c r="C57" s="145"/>
      <c r="D57" s="12"/>
      <c r="E57" s="12"/>
      <c r="F57" s="12"/>
    </row>
    <row r="58" spans="1:6" s="1" customFormat="1" ht="12.75">
      <c r="A58" s="169" t="s">
        <v>421</v>
      </c>
      <c r="B58" s="12"/>
      <c r="C58" s="145"/>
      <c r="D58" s="12"/>
      <c r="E58" s="12"/>
      <c r="F58" s="12"/>
    </row>
    <row r="59" spans="1:6" s="1" customFormat="1" ht="12.75">
      <c r="A59" s="15" t="s">
        <v>422</v>
      </c>
      <c r="B59" s="12"/>
      <c r="C59" s="145"/>
      <c r="D59" s="12">
        <v>73</v>
      </c>
      <c r="E59" s="12"/>
      <c r="F59" s="12"/>
    </row>
    <row r="60" spans="1:6" s="85" customFormat="1" ht="14.25" customHeight="1">
      <c r="A60" s="166" t="s">
        <v>435</v>
      </c>
      <c r="B60" s="86"/>
      <c r="C60" s="86"/>
      <c r="D60" s="146"/>
      <c r="E60" s="147"/>
      <c r="F60" s="148"/>
    </row>
    <row r="61" spans="1:6" s="1" customFormat="1" ht="12.75">
      <c r="A61" s="169" t="s">
        <v>415</v>
      </c>
      <c r="B61" s="12"/>
      <c r="C61" s="145" t="s">
        <v>688</v>
      </c>
      <c r="D61" s="12">
        <v>345</v>
      </c>
      <c r="E61" s="12"/>
      <c r="F61" s="12"/>
    </row>
    <row r="62" spans="1:6" s="1" customFormat="1" ht="12.75">
      <c r="A62" s="169" t="s">
        <v>417</v>
      </c>
      <c r="B62" s="12"/>
      <c r="C62" s="145"/>
      <c r="D62" s="12"/>
      <c r="E62" s="12"/>
      <c r="F62" s="12"/>
    </row>
    <row r="63" spans="1:6" s="1" customFormat="1" ht="12.75">
      <c r="A63" s="169" t="s">
        <v>419</v>
      </c>
      <c r="B63" s="12"/>
      <c r="C63" s="145"/>
      <c r="D63" s="12"/>
      <c r="E63" s="12"/>
      <c r="F63" s="12"/>
    </row>
    <row r="64" spans="1:6" s="1" customFormat="1" ht="12.75">
      <c r="A64" s="169" t="s">
        <v>420</v>
      </c>
      <c r="B64" s="12"/>
      <c r="C64" s="145"/>
      <c r="D64" s="12"/>
      <c r="E64" s="12"/>
      <c r="F64" s="12"/>
    </row>
    <row r="65" spans="1:6" s="1" customFormat="1" ht="12.75">
      <c r="A65" s="169" t="s">
        <v>421</v>
      </c>
      <c r="B65" s="12"/>
      <c r="C65" s="145"/>
      <c r="D65" s="12"/>
      <c r="E65" s="12"/>
      <c r="F65" s="12"/>
    </row>
    <row r="66" spans="1:6" s="1" customFormat="1" ht="12.75">
      <c r="A66" s="15" t="s">
        <v>422</v>
      </c>
      <c r="B66" s="12"/>
      <c r="C66" s="145"/>
      <c r="D66" s="12">
        <f>219-7+15</f>
        <v>227</v>
      </c>
      <c r="E66" s="12"/>
      <c r="F66" s="12"/>
    </row>
    <row r="67" spans="1:6" ht="12.75">
      <c r="A67" s="171"/>
      <c r="B67" s="173"/>
      <c r="C67" s="174" t="s">
        <v>209</v>
      </c>
      <c r="D67" s="15">
        <f>SUM(D40:D66)</f>
        <v>645</v>
      </c>
      <c r="E67" s="15">
        <f>SUM(E40:E66)</f>
        <v>0</v>
      </c>
      <c r="F67" s="15"/>
    </row>
    <row r="68" ht="12.75">
      <c r="A68" s="16"/>
    </row>
    <row r="69" ht="12.75">
      <c r="A69" s="16"/>
    </row>
    <row r="70" ht="12.75">
      <c r="A70" s="18" t="s">
        <v>436</v>
      </c>
    </row>
    <row r="71" ht="12.75">
      <c r="A71" s="18"/>
    </row>
    <row r="72" ht="12.75">
      <c r="A72" s="18" t="s">
        <v>437</v>
      </c>
    </row>
    <row r="73" ht="12.75">
      <c r="A73" s="16"/>
    </row>
    <row r="74" ht="12.75">
      <c r="A74" s="16"/>
    </row>
    <row r="75" ht="12.75">
      <c r="A75" s="16"/>
    </row>
    <row r="76" ht="12.75">
      <c r="A76" s="172" t="s">
        <v>163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B1">
      <pane ySplit="1" topLeftCell="BM17" activePane="bottomLeft" state="frozen"/>
      <selection pane="topLeft" activeCell="A1" sqref="A1"/>
      <selection pane="bottomLeft" activeCell="E23" sqref="E23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391" t="s">
        <v>438</v>
      </c>
      <c r="B1" s="392" t="s">
        <v>439</v>
      </c>
      <c r="C1" s="392" t="s">
        <v>438</v>
      </c>
      <c r="D1" s="392" t="s">
        <v>439</v>
      </c>
      <c r="E1" s="393"/>
    </row>
    <row r="2" spans="1:5" s="155" customFormat="1" ht="18">
      <c r="A2" s="394" t="s">
        <v>440</v>
      </c>
      <c r="B2" s="385"/>
      <c r="C2" s="384" t="s">
        <v>441</v>
      </c>
      <c r="D2" s="385"/>
      <c r="E2" s="395"/>
    </row>
    <row r="3" spans="1:5" ht="12.75">
      <c r="A3" s="396">
        <v>10</v>
      </c>
      <c r="B3" s="386">
        <v>3</v>
      </c>
      <c r="C3" s="386">
        <v>260</v>
      </c>
      <c r="D3" s="386">
        <v>3</v>
      </c>
      <c r="E3" s="397">
        <f>IF('ф4'!C21=бал!C45,"","ОШИБКА")</f>
      </c>
    </row>
    <row r="4" spans="1:5" ht="12.75">
      <c r="A4" s="396">
        <v>430</v>
      </c>
      <c r="B4" s="386">
        <v>3</v>
      </c>
      <c r="C4" s="386">
        <v>260</v>
      </c>
      <c r="D4" s="386">
        <v>4</v>
      </c>
      <c r="E4" s="397">
        <f>IF('ф4'!C63=бал!D45,"","ОШИБКА")</f>
      </c>
    </row>
    <row r="5" spans="1:5" ht="12.75">
      <c r="A5" s="396"/>
      <c r="B5" s="386"/>
      <c r="C5" s="386"/>
      <c r="D5" s="386"/>
      <c r="E5" s="397"/>
    </row>
    <row r="6" spans="1:5" s="155" customFormat="1" ht="18">
      <c r="A6" s="394" t="s">
        <v>442</v>
      </c>
      <c r="B6" s="385"/>
      <c r="C6" s="384" t="s">
        <v>441</v>
      </c>
      <c r="D6" s="385"/>
      <c r="E6" s="395"/>
    </row>
    <row r="7" spans="1:5" ht="12.75">
      <c r="A7" s="398">
        <v>100</v>
      </c>
      <c r="B7" s="387">
        <v>3</v>
      </c>
      <c r="C7" s="387">
        <v>410</v>
      </c>
      <c r="D7" s="387">
        <v>3</v>
      </c>
      <c r="E7" s="399">
        <f>IF('ф3 '!C47=бал!C52,"","ОШИБКА")</f>
      </c>
    </row>
    <row r="8" spans="1:5" ht="12.75">
      <c r="A8" s="398">
        <v>140</v>
      </c>
      <c r="B8" s="387">
        <v>3</v>
      </c>
      <c r="C8" s="387">
        <v>410</v>
      </c>
      <c r="D8" s="387">
        <v>4</v>
      </c>
      <c r="E8" s="399">
        <f>IF('ф3 '!C62=бал!D52,"","ОШИБКА")</f>
      </c>
    </row>
    <row r="9" spans="1:5" ht="12.75">
      <c r="A9" s="398">
        <v>100</v>
      </c>
      <c r="B9" s="387">
        <v>4</v>
      </c>
      <c r="C9" s="387">
        <v>420</v>
      </c>
      <c r="D9" s="387">
        <v>3</v>
      </c>
      <c r="E9" s="399">
        <f>IF('ф3 '!D47=бал!C54,"","ОШИБКА")</f>
      </c>
    </row>
    <row r="10" spans="1:5" ht="12.75">
      <c r="A10" s="398">
        <v>140</v>
      </c>
      <c r="B10" s="387">
        <v>4</v>
      </c>
      <c r="C10" s="387">
        <v>420</v>
      </c>
      <c r="D10" s="387">
        <v>4</v>
      </c>
      <c r="E10" s="399">
        <f>IF('ф3 '!D62=бал!D54,"","ОШИБКА")</f>
      </c>
    </row>
    <row r="11" spans="1:5" ht="12.75">
      <c r="A11" s="398">
        <v>100</v>
      </c>
      <c r="B11" s="387">
        <v>5</v>
      </c>
      <c r="C11" s="387">
        <v>430</v>
      </c>
      <c r="D11" s="387">
        <v>3</v>
      </c>
      <c r="E11" s="399">
        <f>IF('ф3 '!E47=бал!C55,"","ОШИБКА")</f>
      </c>
    </row>
    <row r="12" spans="1:5" ht="12.75">
      <c r="A12" s="398">
        <v>140</v>
      </c>
      <c r="B12" s="387">
        <v>5</v>
      </c>
      <c r="C12" s="387">
        <v>430</v>
      </c>
      <c r="D12" s="387">
        <v>4</v>
      </c>
      <c r="E12" s="399">
        <f>IF('ф3 '!E62=бал!D55,"","ОШИБКА")</f>
      </c>
    </row>
    <row r="13" spans="1:5" ht="25.5">
      <c r="A13" s="400" t="s">
        <v>650</v>
      </c>
      <c r="B13" s="387">
        <v>3</v>
      </c>
      <c r="C13" s="387">
        <v>431</v>
      </c>
      <c r="D13" s="387">
        <v>3</v>
      </c>
      <c r="E13" s="399">
        <f>IF('ф3 '!C68=бал!C56,"","ОШИБКА")</f>
      </c>
    </row>
    <row r="14" spans="1:5" ht="25.5">
      <c r="A14" s="400" t="s">
        <v>650</v>
      </c>
      <c r="B14" s="387">
        <v>6</v>
      </c>
      <c r="C14" s="387">
        <v>431</v>
      </c>
      <c r="D14" s="387">
        <v>4</v>
      </c>
      <c r="E14" s="399">
        <f>IF('ф3 '!F68=бал!D56,"","ОШИБКА")</f>
      </c>
    </row>
    <row r="15" spans="1:5" ht="25.5">
      <c r="A15" s="400" t="s">
        <v>651</v>
      </c>
      <c r="B15" s="387">
        <v>3</v>
      </c>
      <c r="C15" s="387">
        <v>432</v>
      </c>
      <c r="D15" s="387">
        <v>3</v>
      </c>
      <c r="E15" s="399">
        <f>IF('ф3 '!C76=бал!C57,"","ОШИБКА")</f>
      </c>
    </row>
    <row r="16" spans="1:5" ht="25.5">
      <c r="A16" s="400" t="s">
        <v>651</v>
      </c>
      <c r="B16" s="387">
        <v>6</v>
      </c>
      <c r="C16" s="387">
        <v>432</v>
      </c>
      <c r="D16" s="387">
        <v>4</v>
      </c>
      <c r="E16" s="399">
        <f>IF('ф3 '!F76=бал!D57,"","ОШИБКА")</f>
      </c>
    </row>
    <row r="17" spans="1:5" ht="15" customHeight="1">
      <c r="A17" s="400" t="s">
        <v>683</v>
      </c>
      <c r="B17" s="387">
        <v>3</v>
      </c>
      <c r="C17" s="387">
        <v>650</v>
      </c>
      <c r="D17" s="387">
        <v>3</v>
      </c>
      <c r="E17" s="399">
        <f>IF('ф3 '!C96=бал!C73,"","ОШИБКА")</f>
      </c>
    </row>
    <row r="18" spans="1:5" ht="15" customHeight="1">
      <c r="A18" s="400" t="s">
        <v>683</v>
      </c>
      <c r="B18" s="387">
        <v>6</v>
      </c>
      <c r="C18" s="387">
        <v>650</v>
      </c>
      <c r="D18" s="387">
        <v>4</v>
      </c>
      <c r="E18" s="399">
        <f>IF('ф3 '!F96=бал!D73,"","ОШИБКА")</f>
      </c>
    </row>
    <row r="19" spans="1:5" ht="12.75">
      <c r="A19" s="400"/>
      <c r="B19" s="387"/>
      <c r="C19" s="387"/>
      <c r="D19" s="387"/>
      <c r="E19" s="399"/>
    </row>
    <row r="20" spans="1:5" s="155" customFormat="1" ht="18">
      <c r="A20" s="394" t="s">
        <v>443</v>
      </c>
      <c r="B20" s="385"/>
      <c r="C20" s="384" t="s">
        <v>441</v>
      </c>
      <c r="D20" s="385"/>
      <c r="E20" s="395"/>
    </row>
    <row r="21" spans="1:5" ht="12.75">
      <c r="A21" s="396" t="s">
        <v>652</v>
      </c>
      <c r="B21" s="386">
        <v>6</v>
      </c>
      <c r="C21" s="386">
        <v>110</v>
      </c>
      <c r="D21" s="386">
        <v>4</v>
      </c>
      <c r="E21" s="397">
        <f>IF('ф5'!F24+'ф5'!F31+'ф5'!F32+'ф5'!F34-'ф5'!D39=бал!D22,"","ОШИБКА")</f>
      </c>
    </row>
    <row r="22" spans="1:5" ht="12.75">
      <c r="A22" s="396" t="s">
        <v>653</v>
      </c>
      <c r="B22" s="386">
        <v>3</v>
      </c>
      <c r="C22" s="386">
        <v>120</v>
      </c>
      <c r="D22" s="386">
        <v>3</v>
      </c>
      <c r="E22" s="397">
        <f>IF('ф5'!C62-'ф5'!C67=бал!C23,"","ОШИБКА")</f>
      </c>
    </row>
    <row r="23" spans="1:5" ht="12.75">
      <c r="A23" s="396" t="s">
        <v>653</v>
      </c>
      <c r="B23" s="386">
        <v>6</v>
      </c>
      <c r="C23" s="386">
        <v>120</v>
      </c>
      <c r="D23" s="386">
        <v>4</v>
      </c>
      <c r="E23" s="397">
        <f>IF('ф5'!F62-'ф5'!D67=бал!D23,"","ОШИБКА")</f>
      </c>
    </row>
    <row r="24" spans="1:5" ht="12.75">
      <c r="A24" s="396" t="s">
        <v>665</v>
      </c>
      <c r="B24" s="386">
        <v>3</v>
      </c>
      <c r="C24" s="386">
        <v>135</v>
      </c>
      <c r="D24" s="386">
        <v>3</v>
      </c>
      <c r="E24" s="397">
        <f>IF('ф5'!C104-'ф5'!C110=бал!C25,"","ОШИБКА")</f>
      </c>
    </row>
    <row r="25" spans="1:5" ht="12.75">
      <c r="A25" s="396" t="s">
        <v>665</v>
      </c>
      <c r="B25" s="386">
        <v>6</v>
      </c>
      <c r="C25" s="386">
        <v>135</v>
      </c>
      <c r="D25" s="386">
        <v>4</v>
      </c>
      <c r="E25" s="397">
        <f>IF('ф5'!F104-'ф5'!D110=бал!D25,"","ОШИБКА")</f>
      </c>
    </row>
    <row r="26" spans="1:5" ht="12.75">
      <c r="A26" s="396">
        <v>630</v>
      </c>
      <c r="B26" s="386">
        <v>3</v>
      </c>
      <c r="C26" s="386" t="s">
        <v>444</v>
      </c>
      <c r="D26" s="386">
        <v>3</v>
      </c>
      <c r="E26" s="397">
        <f>IF('ф5'!C188=бал!C39+бал!C41,"","ОШИБКА")</f>
      </c>
    </row>
    <row r="27" spans="1:5" ht="12.75">
      <c r="A27" s="396">
        <v>630</v>
      </c>
      <c r="B27" s="386">
        <v>4</v>
      </c>
      <c r="C27" s="386" t="s">
        <v>444</v>
      </c>
      <c r="D27" s="386">
        <v>4</v>
      </c>
      <c r="E27" s="397">
        <f>IF('ф5'!D188=бал!D39+бал!D41,"","ОШИБКА")</f>
      </c>
    </row>
    <row r="28" spans="1:5" ht="12.75">
      <c r="A28" s="396">
        <v>610</v>
      </c>
      <c r="B28" s="386">
        <v>3</v>
      </c>
      <c r="C28" s="386">
        <v>240</v>
      </c>
      <c r="D28" s="386">
        <v>3</v>
      </c>
      <c r="E28" s="397">
        <f>IF('ф5'!C180=бал!C41,"","ОШИБКА")</f>
      </c>
    </row>
    <row r="29" spans="1:5" ht="12.75">
      <c r="A29" s="396">
        <v>610</v>
      </c>
      <c r="B29" s="386">
        <v>4</v>
      </c>
      <c r="C29" s="386">
        <v>240</v>
      </c>
      <c r="D29" s="386">
        <v>4</v>
      </c>
      <c r="E29" s="397">
        <f>IF('ф5'!D180=бал!D41,"","ОШИБКА")</f>
      </c>
    </row>
    <row r="30" spans="1:5" ht="12.75">
      <c r="A30" s="396">
        <v>620</v>
      </c>
      <c r="B30" s="386">
        <v>3</v>
      </c>
      <c r="C30" s="386">
        <v>230</v>
      </c>
      <c r="D30" s="386">
        <v>3</v>
      </c>
      <c r="E30" s="397">
        <f>IF('ф5'!C184=бал!C39,"","ОШИБКА")</f>
      </c>
    </row>
    <row r="31" spans="1:5" ht="12.75">
      <c r="A31" s="396">
        <v>620</v>
      </c>
      <c r="B31" s="386">
        <v>4</v>
      </c>
      <c r="C31" s="386">
        <v>230</v>
      </c>
      <c r="D31" s="386">
        <v>4</v>
      </c>
      <c r="E31" s="397">
        <f>IF('ф5'!D184=бал!D39,"","ОШИБКА")</f>
      </c>
    </row>
    <row r="32" spans="1:5" ht="12.75">
      <c r="A32" s="396">
        <v>660</v>
      </c>
      <c r="B32" s="386">
        <v>3</v>
      </c>
      <c r="C32" s="386" t="s">
        <v>681</v>
      </c>
      <c r="D32" s="386">
        <v>3</v>
      </c>
      <c r="E32" s="397">
        <f>IF('ф5'!C201=бал!C60+бал!C64+бал!C65,"","ОШИБКА")</f>
      </c>
    </row>
    <row r="33" spans="1:5" ht="12.75">
      <c r="A33" s="396">
        <v>660</v>
      </c>
      <c r="B33" s="386">
        <v>4</v>
      </c>
      <c r="C33" s="386" t="s">
        <v>681</v>
      </c>
      <c r="D33" s="386">
        <v>4</v>
      </c>
      <c r="E33" s="397">
        <f>IF('ф5'!D201=бал!D60+бал!D64+бал!D65,"","ОШИБКА")</f>
      </c>
    </row>
    <row r="34" spans="1:5" ht="12.75">
      <c r="A34" s="396">
        <v>641</v>
      </c>
      <c r="B34" s="386">
        <v>3</v>
      </c>
      <c r="C34" s="386">
        <v>621</v>
      </c>
      <c r="D34" s="386">
        <v>3</v>
      </c>
      <c r="E34" s="397">
        <f>IF('ф5'!C190=бал!C66,"","ОШИБКА")</f>
      </c>
    </row>
    <row r="35" spans="1:5" ht="12.75">
      <c r="A35" s="396">
        <v>641</v>
      </c>
      <c r="B35" s="386">
        <v>4</v>
      </c>
      <c r="C35" s="386">
        <v>621</v>
      </c>
      <c r="D35" s="386">
        <v>4</v>
      </c>
      <c r="E35" s="397">
        <f>IF('ф5'!D190=бал!D66,"","ОШИБКА")</f>
      </c>
    </row>
    <row r="36" spans="1:5" ht="12.75">
      <c r="A36" s="396">
        <v>643</v>
      </c>
      <c r="B36" s="386">
        <v>3</v>
      </c>
      <c r="C36" s="386">
        <v>624</v>
      </c>
      <c r="D36" s="386">
        <v>3</v>
      </c>
      <c r="E36" s="397">
        <f>IF('ф5'!C192=бал!C69,"","ОШИБКА")</f>
      </c>
    </row>
    <row r="37" spans="1:5" ht="12.75">
      <c r="A37" s="396">
        <v>643</v>
      </c>
      <c r="B37" s="386">
        <v>4</v>
      </c>
      <c r="C37" s="386">
        <v>624</v>
      </c>
      <c r="D37" s="386">
        <v>4</v>
      </c>
      <c r="E37" s="397">
        <f>IF('ф5'!D192=бал!D69,"","ОШИБКА")</f>
      </c>
    </row>
    <row r="38" spans="1:5" s="183" customFormat="1" ht="12.75">
      <c r="A38" s="398" t="s">
        <v>682</v>
      </c>
      <c r="B38" s="387">
        <v>3</v>
      </c>
      <c r="C38" s="387">
        <v>610</v>
      </c>
      <c r="D38" s="387">
        <v>3</v>
      </c>
      <c r="E38" s="399">
        <f>IF('ф5'!C193+'ф5'!C194=бал!C64,"","ОШИБКА")</f>
      </c>
    </row>
    <row r="39" spans="1:5" s="183" customFormat="1" ht="12.75">
      <c r="A39" s="398" t="s">
        <v>682</v>
      </c>
      <c r="B39" s="387">
        <v>4</v>
      </c>
      <c r="C39" s="387">
        <v>610</v>
      </c>
      <c r="D39" s="387">
        <v>4</v>
      </c>
      <c r="E39" s="399">
        <f>IF('ф5'!D193+'ф5'!D194=бал!D64,"","ОШИБКА")</f>
      </c>
    </row>
    <row r="40" spans="1:5" s="183" customFormat="1" ht="12.75">
      <c r="A40" s="398">
        <v>650</v>
      </c>
      <c r="B40" s="387">
        <v>3</v>
      </c>
      <c r="C40" s="387">
        <v>510</v>
      </c>
      <c r="D40" s="387">
        <v>3</v>
      </c>
      <c r="E40" s="399">
        <f>IF('ф5'!C196=бал!C60,"","ОШИБКА")</f>
      </c>
    </row>
    <row r="41" spans="1:5" s="183" customFormat="1" ht="12.75">
      <c r="A41" s="398">
        <v>650</v>
      </c>
      <c r="B41" s="387">
        <v>4</v>
      </c>
      <c r="C41" s="387">
        <v>510</v>
      </c>
      <c r="D41" s="387">
        <v>4</v>
      </c>
      <c r="E41" s="399">
        <f>IF('ф5'!D196=бал!D60,"","ОШИБКА")</f>
      </c>
    </row>
    <row r="42" spans="1:5" s="155" customFormat="1" ht="15">
      <c r="A42" s="401"/>
      <c r="B42" s="389"/>
      <c r="C42" s="388"/>
      <c r="D42" s="389"/>
      <c r="E42" s="402"/>
    </row>
    <row r="43" spans="1:5" ht="18">
      <c r="A43" s="394" t="s">
        <v>442</v>
      </c>
      <c r="B43" s="385"/>
      <c r="C43" s="384" t="s">
        <v>443</v>
      </c>
      <c r="D43" s="385"/>
      <c r="E43" s="395"/>
    </row>
    <row r="44" spans="1:5" s="390" customFormat="1" ht="77.25" thickBot="1">
      <c r="A44" s="403" t="s">
        <v>683</v>
      </c>
      <c r="B44" s="404" t="s">
        <v>684</v>
      </c>
      <c r="C44" s="405" t="s">
        <v>685</v>
      </c>
      <c r="D44" s="406">
        <v>3</v>
      </c>
      <c r="E44" s="407">
        <f>IF('ф3 '!D96-'ф3 '!E96='ф5'!C215,"","ОШИБКА")</f>
      </c>
    </row>
  </sheetData>
  <sheetProtection/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49">
      <selection activeCell="K24" sqref="K24"/>
    </sheetView>
  </sheetViews>
  <sheetFormatPr defaultColWidth="9.00390625" defaultRowHeight="12.75"/>
  <cols>
    <col min="1" max="1" width="25.00390625" style="16" customWidth="1"/>
    <col min="2" max="2" width="5.625" style="16" customWidth="1"/>
    <col min="3" max="3" width="8.125" style="16" customWidth="1"/>
    <col min="4" max="4" width="9.125" style="16" customWidth="1"/>
    <col min="5" max="5" width="8.75390625" style="16" customWidth="1"/>
    <col min="6" max="6" width="9.75390625" style="16" customWidth="1"/>
    <col min="7" max="13" width="8.75390625" style="16" customWidth="1"/>
    <col min="14" max="28" width="9.125" style="0" customWidth="1"/>
    <col min="29" max="16384" width="9.00390625" style="16" customWidth="1"/>
  </cols>
  <sheetData>
    <row r="1" spans="1:13" ht="12.75">
      <c r="A1" s="278" t="s">
        <v>164</v>
      </c>
      <c r="B1" s="223"/>
      <c r="C1" s="223"/>
      <c r="M1"/>
    </row>
    <row r="2" spans="1:13" ht="12.75">
      <c r="A2" s="225" t="s">
        <v>691</v>
      </c>
      <c r="F2" s="223"/>
      <c r="G2" s="223"/>
      <c r="M2"/>
    </row>
    <row r="3" spans="1:13" ht="12.75">
      <c r="A3" s="223"/>
      <c r="F3" s="223" t="s">
        <v>71</v>
      </c>
      <c r="G3" s="223"/>
      <c r="M3"/>
    </row>
    <row r="4" spans="1:13" ht="12.75">
      <c r="A4" s="223" t="s">
        <v>692</v>
      </c>
      <c r="F4" s="223" t="s">
        <v>73</v>
      </c>
      <c r="G4" s="223"/>
      <c r="M4"/>
    </row>
    <row r="5" spans="1:13" ht="12.75">
      <c r="A5" s="223" t="s">
        <v>74</v>
      </c>
      <c r="F5" s="223"/>
      <c r="G5" s="223"/>
      <c r="M5"/>
    </row>
    <row r="6" spans="1:13" ht="12.75">
      <c r="A6" s="223" t="s">
        <v>693</v>
      </c>
      <c r="F6" s="223" t="s">
        <v>76</v>
      </c>
      <c r="G6" s="223"/>
      <c r="M6"/>
    </row>
    <row r="7" spans="1:13" ht="12.75">
      <c r="A7" s="223" t="s">
        <v>77</v>
      </c>
      <c r="F7" s="223" t="s">
        <v>78</v>
      </c>
      <c r="G7" s="223"/>
      <c r="M7"/>
    </row>
    <row r="8" spans="1:13" ht="12.75">
      <c r="A8" s="223" t="s">
        <v>79</v>
      </c>
      <c r="F8" s="223" t="s">
        <v>451</v>
      </c>
      <c r="G8" s="223"/>
      <c r="M8"/>
    </row>
    <row r="9" spans="1:13" ht="12.75">
      <c r="A9" s="223" t="s">
        <v>80</v>
      </c>
      <c r="F9" s="223"/>
      <c r="G9" s="223"/>
      <c r="M9"/>
    </row>
    <row r="10" spans="1:13" ht="12.75">
      <c r="A10" s="223" t="s">
        <v>81</v>
      </c>
      <c r="F10" s="223" t="s">
        <v>82</v>
      </c>
      <c r="G10" s="223"/>
      <c r="M10"/>
    </row>
    <row r="11" spans="1:13" ht="12.75">
      <c r="A11" s="223" t="s">
        <v>84</v>
      </c>
      <c r="F11" s="223"/>
      <c r="G11" s="223"/>
      <c r="M11"/>
    </row>
    <row r="12" spans="1:13" ht="12.75">
      <c r="A12" s="223"/>
      <c r="B12" s="223"/>
      <c r="K12"/>
      <c r="L12"/>
      <c r="M12"/>
    </row>
    <row r="13" spans="2:13" ht="12.75">
      <c r="B13" s="223"/>
      <c r="K13"/>
      <c r="L13"/>
      <c r="M13"/>
    </row>
    <row r="14" ht="13.5" thickBot="1">
      <c r="A14" s="16" t="s">
        <v>165</v>
      </c>
    </row>
    <row r="15" spans="1:13" ht="39" thickBot="1">
      <c r="A15" s="38"/>
      <c r="B15" s="39"/>
      <c r="C15" s="457" t="s">
        <v>170</v>
      </c>
      <c r="D15" s="457" t="s">
        <v>171</v>
      </c>
      <c r="E15" s="40" t="s">
        <v>166</v>
      </c>
      <c r="F15" s="41"/>
      <c r="G15" s="63" t="s">
        <v>167</v>
      </c>
      <c r="H15" s="64"/>
      <c r="I15" s="459" t="s">
        <v>176</v>
      </c>
      <c r="J15" s="457" t="s">
        <v>177</v>
      </c>
      <c r="K15" s="457" t="s">
        <v>178</v>
      </c>
      <c r="L15" s="457" t="s">
        <v>179</v>
      </c>
      <c r="M15" s="457" t="s">
        <v>180</v>
      </c>
    </row>
    <row r="16" spans="1:13" ht="59.25" customHeight="1" thickBot="1">
      <c r="A16" s="42" t="s">
        <v>168</v>
      </c>
      <c r="B16" s="43" t="s">
        <v>169</v>
      </c>
      <c r="C16" s="458"/>
      <c r="D16" s="458"/>
      <c r="E16" s="78" t="s">
        <v>172</v>
      </c>
      <c r="F16" s="78" t="s">
        <v>173</v>
      </c>
      <c r="G16" s="233" t="s">
        <v>174</v>
      </c>
      <c r="H16" s="79" t="s">
        <v>175</v>
      </c>
      <c r="I16" s="460"/>
      <c r="J16" s="458"/>
      <c r="K16" s="458"/>
      <c r="L16" s="458"/>
      <c r="M16" s="458"/>
    </row>
    <row r="17" spans="1:13" ht="101.25" customHeight="1" thickBot="1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</row>
    <row r="18" spans="1:13" ht="13.5" customHeight="1" thickBot="1">
      <c r="A18" s="45" t="s">
        <v>181</v>
      </c>
      <c r="B18" s="46">
        <v>10</v>
      </c>
      <c r="C18" s="22"/>
      <c r="D18" s="23"/>
      <c r="E18" s="23"/>
      <c r="F18" s="89"/>
      <c r="G18" s="23"/>
      <c r="H18" s="23"/>
      <c r="I18" s="23"/>
      <c r="J18" s="23"/>
      <c r="K18" s="24"/>
      <c r="L18" s="24"/>
      <c r="M18" s="25"/>
    </row>
    <row r="19" spans="1:13" ht="13.5" thickBot="1">
      <c r="A19" s="47" t="s">
        <v>182</v>
      </c>
      <c r="B19" s="46">
        <v>20</v>
      </c>
      <c r="C19" s="19"/>
      <c r="D19" s="21"/>
      <c r="E19" s="21"/>
      <c r="F19" s="90"/>
      <c r="G19" s="21"/>
      <c r="H19" s="21"/>
      <c r="I19" s="21"/>
      <c r="J19" s="21"/>
      <c r="K19" s="21"/>
      <c r="L19" s="21"/>
      <c r="M19" s="26"/>
    </row>
    <row r="20" spans="1:13" ht="13.5" thickBot="1">
      <c r="A20" s="421" t="s">
        <v>183</v>
      </c>
      <c r="B20" s="417">
        <v>30</v>
      </c>
      <c r="C20" s="418">
        <f>SUM(C22:C34)</f>
        <v>1</v>
      </c>
      <c r="D20" s="419">
        <f aca="true" t="shared" si="0" ref="D20:M20">SUM(D22:D34)</f>
        <v>109</v>
      </c>
      <c r="E20" s="419">
        <f t="shared" si="0"/>
        <v>0</v>
      </c>
      <c r="F20" s="419">
        <f t="shared" si="0"/>
        <v>0</v>
      </c>
      <c r="G20" s="419">
        <f t="shared" si="0"/>
        <v>0</v>
      </c>
      <c r="H20" s="419">
        <f t="shared" si="0"/>
        <v>0</v>
      </c>
      <c r="I20" s="419">
        <f t="shared" si="0"/>
        <v>2644</v>
      </c>
      <c r="J20" s="419">
        <f t="shared" si="0"/>
        <v>2262</v>
      </c>
      <c r="K20" s="419">
        <f t="shared" si="0"/>
        <v>382</v>
      </c>
      <c r="L20" s="419">
        <f t="shared" si="0"/>
        <v>0</v>
      </c>
      <c r="M20" s="420">
        <f t="shared" si="0"/>
        <v>0</v>
      </c>
    </row>
    <row r="21" spans="1:13" ht="12.75">
      <c r="A21" s="48" t="s">
        <v>184</v>
      </c>
      <c r="B21" s="50"/>
      <c r="C21" s="19"/>
      <c r="D21" s="21"/>
      <c r="E21" s="21"/>
      <c r="F21" s="90"/>
      <c r="G21" s="21"/>
      <c r="H21" s="21"/>
      <c r="I21" s="21"/>
      <c r="J21" s="21"/>
      <c r="K21" s="21"/>
      <c r="L21" s="21"/>
      <c r="M21" s="26"/>
    </row>
    <row r="22" spans="1:13" ht="12.75">
      <c r="A22" s="51" t="s">
        <v>185</v>
      </c>
      <c r="B22" s="50">
        <v>40</v>
      </c>
      <c r="C22" s="19"/>
      <c r="D22" s="21"/>
      <c r="E22" s="21"/>
      <c r="F22" s="90"/>
      <c r="G22" s="21"/>
      <c r="H22" s="21"/>
      <c r="I22" s="21"/>
      <c r="J22" s="21"/>
      <c r="K22" s="21"/>
      <c r="L22" s="21"/>
      <c r="M22" s="26"/>
    </row>
    <row r="23" spans="1:13" ht="12.75">
      <c r="A23" s="52" t="s">
        <v>186</v>
      </c>
      <c r="B23" s="53">
        <v>50</v>
      </c>
      <c r="C23" s="9">
        <v>1</v>
      </c>
      <c r="D23" s="9">
        <v>109</v>
      </c>
      <c r="E23" s="9"/>
      <c r="F23" s="90"/>
      <c r="G23" s="9"/>
      <c r="H23" s="9"/>
      <c r="I23" s="9">
        <v>2644</v>
      </c>
      <c r="J23" s="9">
        <v>2262</v>
      </c>
      <c r="K23" s="9">
        <f>I23-J23</f>
        <v>382</v>
      </c>
      <c r="L23" s="9"/>
      <c r="M23" s="26"/>
    </row>
    <row r="24" spans="1:13" ht="12.75">
      <c r="A24" s="52" t="s">
        <v>187</v>
      </c>
      <c r="B24" s="53">
        <v>60</v>
      </c>
      <c r="C24" s="9"/>
      <c r="D24" s="9"/>
      <c r="E24" s="9"/>
      <c r="F24" s="90"/>
      <c r="G24" s="9"/>
      <c r="H24" s="9"/>
      <c r="I24" s="9"/>
      <c r="J24" s="9"/>
      <c r="K24" s="9"/>
      <c r="L24" s="9"/>
      <c r="M24" s="26"/>
    </row>
    <row r="25" spans="1:13" ht="12.75">
      <c r="A25" s="52" t="s">
        <v>188</v>
      </c>
      <c r="B25" s="53">
        <v>70</v>
      </c>
      <c r="C25" s="9"/>
      <c r="D25" s="9"/>
      <c r="E25" s="9"/>
      <c r="F25" s="90"/>
      <c r="G25" s="9"/>
      <c r="H25" s="9"/>
      <c r="I25" s="9"/>
      <c r="J25" s="9"/>
      <c r="K25" s="9"/>
      <c r="L25" s="9"/>
      <c r="M25" s="26"/>
    </row>
    <row r="26" spans="1:13" ht="12.75">
      <c r="A26" s="52" t="s">
        <v>189</v>
      </c>
      <c r="B26" s="53">
        <v>80</v>
      </c>
      <c r="C26" s="9"/>
      <c r="D26" s="9"/>
      <c r="E26" s="9"/>
      <c r="F26" s="90"/>
      <c r="G26" s="9"/>
      <c r="H26" s="9"/>
      <c r="I26" s="9"/>
      <c r="J26" s="9"/>
      <c r="K26" s="9"/>
      <c r="L26" s="9"/>
      <c r="M26" s="26"/>
    </row>
    <row r="27" spans="1:13" ht="12.75">
      <c r="A27" s="52" t="s">
        <v>190</v>
      </c>
      <c r="B27" s="53">
        <v>90</v>
      </c>
      <c r="C27" s="9"/>
      <c r="D27" s="9"/>
      <c r="E27" s="9"/>
      <c r="F27" s="90"/>
      <c r="G27" s="9"/>
      <c r="H27" s="9"/>
      <c r="I27" s="9"/>
      <c r="J27" s="9"/>
      <c r="K27" s="9"/>
      <c r="L27" s="9"/>
      <c r="M27" s="26"/>
    </row>
    <row r="28" spans="1:13" ht="12.75">
      <c r="A28" s="52" t="s">
        <v>191</v>
      </c>
      <c r="B28" s="53">
        <v>100</v>
      </c>
      <c r="C28" s="9"/>
      <c r="D28" s="9"/>
      <c r="E28" s="9"/>
      <c r="F28" s="90"/>
      <c r="G28" s="9"/>
      <c r="H28" s="9"/>
      <c r="I28" s="9"/>
      <c r="J28" s="9"/>
      <c r="K28" s="9"/>
      <c r="L28" s="9"/>
      <c r="M28" s="26"/>
    </row>
    <row r="29" spans="1:28" s="54" customFormat="1" ht="12.75">
      <c r="A29" s="52" t="s">
        <v>192</v>
      </c>
      <c r="B29" s="53">
        <v>110</v>
      </c>
      <c r="C29" s="28"/>
      <c r="D29" s="27"/>
      <c r="E29" s="27"/>
      <c r="F29" s="90"/>
      <c r="G29" s="27"/>
      <c r="H29" s="27"/>
      <c r="I29" s="27"/>
      <c r="J29" s="27"/>
      <c r="K29" s="27"/>
      <c r="L29" s="27"/>
      <c r="M29" s="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52" t="s">
        <v>193</v>
      </c>
      <c r="B30" s="53">
        <v>120</v>
      </c>
      <c r="C30" s="28"/>
      <c r="D30" s="27"/>
      <c r="E30" s="27"/>
      <c r="F30" s="90"/>
      <c r="G30" s="27"/>
      <c r="H30" s="27"/>
      <c r="I30" s="27"/>
      <c r="J30" s="27"/>
      <c r="K30" s="27"/>
      <c r="L30" s="27"/>
      <c r="M30" s="29"/>
    </row>
    <row r="31" spans="1:13" ht="12.75">
      <c r="A31" s="45" t="s">
        <v>194</v>
      </c>
      <c r="B31" s="53">
        <v>130</v>
      </c>
      <c r="C31" s="28"/>
      <c r="D31" s="27"/>
      <c r="E31" s="27"/>
      <c r="F31" s="90"/>
      <c r="G31" s="27"/>
      <c r="H31" s="27"/>
      <c r="I31" s="27"/>
      <c r="J31" s="27"/>
      <c r="K31" s="27"/>
      <c r="L31" s="27"/>
      <c r="M31" s="29"/>
    </row>
    <row r="32" spans="1:13" ht="12.75">
      <c r="A32" s="45" t="s">
        <v>195</v>
      </c>
      <c r="B32" s="53">
        <v>140</v>
      </c>
      <c r="C32" s="28"/>
      <c r="D32" s="27"/>
      <c r="E32" s="27"/>
      <c r="F32" s="90"/>
      <c r="G32" s="27"/>
      <c r="H32" s="27"/>
      <c r="I32" s="27"/>
      <c r="J32" s="27"/>
      <c r="K32" s="27"/>
      <c r="L32" s="27"/>
      <c r="M32" s="29"/>
    </row>
    <row r="33" spans="1:13" ht="12.75">
      <c r="A33" s="45" t="s">
        <v>196</v>
      </c>
      <c r="B33" s="53">
        <v>150</v>
      </c>
      <c r="C33" s="30"/>
      <c r="D33" s="31"/>
      <c r="E33" s="31"/>
      <c r="F33" s="90"/>
      <c r="G33" s="31"/>
      <c r="H33" s="31"/>
      <c r="I33" s="31"/>
      <c r="J33" s="31"/>
      <c r="K33" s="31"/>
      <c r="L33" s="31"/>
      <c r="M33" s="32"/>
    </row>
    <row r="34" spans="1:28" s="54" customFormat="1" ht="13.5" thickBot="1">
      <c r="A34" s="45" t="s">
        <v>197</v>
      </c>
      <c r="B34" s="55">
        <v>160</v>
      </c>
      <c r="C34" s="9"/>
      <c r="D34" s="9"/>
      <c r="E34" s="9"/>
      <c r="F34" s="90"/>
      <c r="G34" s="9"/>
      <c r="H34" s="9"/>
      <c r="I34" s="9"/>
      <c r="J34" s="9"/>
      <c r="K34" s="9"/>
      <c r="L34" s="9"/>
      <c r="M34" s="2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56" t="s">
        <v>198</v>
      </c>
      <c r="B35" s="57">
        <v>170</v>
      </c>
      <c r="C35" s="9"/>
      <c r="D35" s="9"/>
      <c r="E35" s="9"/>
      <c r="F35" s="90"/>
      <c r="G35" s="9"/>
      <c r="H35" s="9"/>
      <c r="I35" s="9"/>
      <c r="J35" s="9"/>
      <c r="K35" s="9"/>
      <c r="L35" s="9"/>
      <c r="M35" s="26"/>
    </row>
    <row r="36" spans="1:13" ht="13.5" thickBot="1">
      <c r="A36" s="56" t="s">
        <v>199</v>
      </c>
      <c r="B36" s="57">
        <v>180</v>
      </c>
      <c r="C36" s="9"/>
      <c r="D36" s="9"/>
      <c r="E36" s="9"/>
      <c r="F36" s="90"/>
      <c r="G36" s="9"/>
      <c r="H36" s="9"/>
      <c r="I36" s="9"/>
      <c r="J36" s="9"/>
      <c r="K36" s="9"/>
      <c r="L36" s="9"/>
      <c r="M36" s="26"/>
    </row>
    <row r="37" spans="1:13" ht="13.5" thickBot="1">
      <c r="A37" s="58" t="s">
        <v>200</v>
      </c>
      <c r="B37" s="59">
        <v>200</v>
      </c>
      <c r="C37" s="9"/>
      <c r="D37" s="9"/>
      <c r="E37" s="9"/>
      <c r="F37" s="90"/>
      <c r="G37" s="9"/>
      <c r="H37" s="9"/>
      <c r="I37" s="9"/>
      <c r="J37" s="9"/>
      <c r="K37" s="9"/>
      <c r="L37" s="9"/>
      <c r="M37" s="26"/>
    </row>
    <row r="38" spans="1:13" ht="13.5" thickBot="1">
      <c r="A38" s="422" t="s">
        <v>201</v>
      </c>
      <c r="B38" s="423"/>
      <c r="C38" s="424">
        <f>SUM(C18+C19+C20+C35+C36+C37)</f>
        <v>1</v>
      </c>
      <c r="D38" s="425">
        <f>SUM(D18+D19+D20+D35+D36+D37)</f>
        <v>109</v>
      </c>
      <c r="E38" s="425">
        <f aca="true" t="shared" si="1" ref="E38:M38">SUM(E18+E19+E20+E35+E36+E37)</f>
        <v>0</v>
      </c>
      <c r="F38" s="425">
        <f t="shared" si="1"/>
        <v>0</v>
      </c>
      <c r="G38" s="425">
        <f t="shared" si="1"/>
        <v>0</v>
      </c>
      <c r="H38" s="425">
        <f t="shared" si="1"/>
        <v>0</v>
      </c>
      <c r="I38" s="425">
        <f t="shared" si="1"/>
        <v>2644</v>
      </c>
      <c r="J38" s="425">
        <f t="shared" si="1"/>
        <v>2262</v>
      </c>
      <c r="K38" s="425">
        <f t="shared" si="1"/>
        <v>382</v>
      </c>
      <c r="L38" s="425">
        <f t="shared" si="1"/>
        <v>0</v>
      </c>
      <c r="M38" s="426">
        <f t="shared" si="1"/>
        <v>0</v>
      </c>
    </row>
    <row r="39" spans="1:28" s="60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6" t="s">
        <v>202</v>
      </c>
    </row>
    <row r="42" ht="10.5" customHeight="1"/>
    <row r="43" spans="1:8" ht="9.75" customHeight="1" thickBot="1">
      <c r="A43" s="37"/>
      <c r="B43" s="37"/>
      <c r="C43" s="37"/>
      <c r="D43" s="37"/>
      <c r="E43" s="37"/>
      <c r="F43" s="37"/>
      <c r="G43" s="37"/>
      <c r="H43" s="37"/>
    </row>
    <row r="44" spans="1:9" ht="29.25" customHeight="1" thickBot="1">
      <c r="A44" s="61" t="s">
        <v>203</v>
      </c>
      <c r="B44" s="38"/>
      <c r="C44" s="62" t="s">
        <v>204</v>
      </c>
      <c r="D44" s="62"/>
      <c r="E44" s="62"/>
      <c r="F44" s="63" t="s">
        <v>167</v>
      </c>
      <c r="G44" s="64"/>
      <c r="H44" s="63" t="s">
        <v>205</v>
      </c>
      <c r="I44" s="64"/>
    </row>
    <row r="45" spans="1:9" ht="27" customHeight="1" thickBot="1">
      <c r="A45" s="51"/>
      <c r="B45" s="50" t="s">
        <v>169</v>
      </c>
      <c r="C45" s="65" t="s">
        <v>206</v>
      </c>
      <c r="D45" s="66" t="s">
        <v>207</v>
      </c>
      <c r="E45" s="67"/>
      <c r="F45" s="68"/>
      <c r="G45" s="38"/>
      <c r="H45" s="65"/>
      <c r="I45" s="38"/>
    </row>
    <row r="46" spans="1:9" ht="39" thickBot="1">
      <c r="A46" s="69"/>
      <c r="B46" s="70" t="s">
        <v>208</v>
      </c>
      <c r="C46" s="71"/>
      <c r="D46" s="47" t="s">
        <v>209</v>
      </c>
      <c r="E46" s="44" t="s">
        <v>210</v>
      </c>
      <c r="F46" s="42" t="s">
        <v>211</v>
      </c>
      <c r="G46" s="70" t="s">
        <v>212</v>
      </c>
      <c r="H46" s="72" t="s">
        <v>213</v>
      </c>
      <c r="I46" s="70" t="s">
        <v>214</v>
      </c>
    </row>
    <row r="47" spans="1:9" ht="12.75">
      <c r="A47" s="73" t="s">
        <v>215</v>
      </c>
      <c r="B47" s="74">
        <v>230</v>
      </c>
      <c r="C47" s="33"/>
      <c r="D47" s="33"/>
      <c r="E47" s="33"/>
      <c r="F47" s="33"/>
      <c r="G47" s="33"/>
      <c r="H47" s="33"/>
      <c r="I47" s="34"/>
    </row>
    <row r="48" spans="1:9" ht="12.75">
      <c r="A48" s="75" t="s">
        <v>216</v>
      </c>
      <c r="B48" s="53">
        <v>240</v>
      </c>
      <c r="C48" s="31"/>
      <c r="D48" s="31"/>
      <c r="E48" s="31"/>
      <c r="F48" s="31"/>
      <c r="G48" s="31"/>
      <c r="H48" s="31"/>
      <c r="I48" s="32"/>
    </row>
    <row r="49" spans="1:9" ht="12.75">
      <c r="A49" s="75" t="s">
        <v>217</v>
      </c>
      <c r="B49" s="53">
        <v>250</v>
      </c>
      <c r="C49" s="31"/>
      <c r="D49" s="31"/>
      <c r="E49" s="31"/>
      <c r="F49" s="31"/>
      <c r="G49" s="31"/>
      <c r="H49" s="31"/>
      <c r="I49" s="32"/>
    </row>
    <row r="50" spans="1:9" ht="12.75">
      <c r="A50" s="75" t="s">
        <v>218</v>
      </c>
      <c r="B50" s="53">
        <v>260</v>
      </c>
      <c r="C50" s="31"/>
      <c r="D50" s="31"/>
      <c r="E50" s="31"/>
      <c r="F50" s="31"/>
      <c r="G50" s="31"/>
      <c r="H50" s="31"/>
      <c r="I50" s="32"/>
    </row>
    <row r="51" spans="1:9" ht="12.75">
      <c r="A51" s="75" t="s">
        <v>219</v>
      </c>
      <c r="B51" s="53">
        <v>270</v>
      </c>
      <c r="C51" s="31"/>
      <c r="D51" s="31"/>
      <c r="E51" s="31"/>
      <c r="F51" s="31"/>
      <c r="G51" s="31"/>
      <c r="H51" s="31"/>
      <c r="I51" s="32"/>
    </row>
    <row r="52" spans="1:9" ht="12.75">
      <c r="A52" s="75" t="s">
        <v>220</v>
      </c>
      <c r="B52" s="53">
        <v>280</v>
      </c>
      <c r="C52" s="31"/>
      <c r="D52" s="31"/>
      <c r="E52" s="31"/>
      <c r="F52" s="31"/>
      <c r="G52" s="31"/>
      <c r="H52" s="31"/>
      <c r="I52" s="32"/>
    </row>
    <row r="53" spans="1:9" ht="12.75">
      <c r="A53" s="81" t="s">
        <v>221</v>
      </c>
      <c r="B53" s="53">
        <v>290</v>
      </c>
      <c r="C53" s="31"/>
      <c r="D53" s="31"/>
      <c r="E53" s="31"/>
      <c r="F53" s="31"/>
      <c r="G53" s="31"/>
      <c r="H53" s="31"/>
      <c r="I53" s="32"/>
    </row>
    <row r="54" spans="1:9" ht="51">
      <c r="A54" s="81" t="s">
        <v>222</v>
      </c>
      <c r="B54" s="53">
        <v>291</v>
      </c>
      <c r="C54" s="31"/>
      <c r="D54" s="31"/>
      <c r="E54" s="31"/>
      <c r="F54" s="31"/>
      <c r="G54" s="31"/>
      <c r="H54" s="31"/>
      <c r="I54" s="82"/>
    </row>
    <row r="55" spans="1:9" ht="15.75" customHeight="1" thickBot="1">
      <c r="A55" s="427" t="s">
        <v>223</v>
      </c>
      <c r="B55" s="428">
        <v>300</v>
      </c>
      <c r="C55" s="429">
        <f>SUM(C47+C48+C49+C50+C51+C52+C53+C54)</f>
        <v>0</v>
      </c>
      <c r="D55" s="429">
        <f aca="true" t="shared" si="2" ref="D55:I55">SUM(D47+D48+D49+D50+D51+D52+D53+D54)</f>
        <v>0</v>
      </c>
      <c r="E55" s="429">
        <f t="shared" si="2"/>
        <v>0</v>
      </c>
      <c r="F55" s="429">
        <f t="shared" si="2"/>
        <v>0</v>
      </c>
      <c r="G55" s="429">
        <f t="shared" si="2"/>
        <v>0</v>
      </c>
      <c r="H55" s="429">
        <f t="shared" si="2"/>
        <v>0</v>
      </c>
      <c r="I55" s="429">
        <f t="shared" si="2"/>
        <v>0</v>
      </c>
    </row>
    <row r="56" spans="5:9" ht="26.25" customHeight="1">
      <c r="E56" s="49"/>
      <c r="F56" s="49"/>
      <c r="G56" s="49"/>
      <c r="H56" s="49"/>
      <c r="I56" s="49"/>
    </row>
    <row r="57" spans="5:13" ht="12.75"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76" t="s">
        <v>224</v>
      </c>
      <c r="E58" s="49"/>
      <c r="F58" s="49"/>
      <c r="G58" s="49"/>
      <c r="H58" s="49"/>
      <c r="I58" s="49"/>
      <c r="J58" s="49"/>
      <c r="K58" s="49"/>
      <c r="L58" s="49"/>
      <c r="M58" s="49"/>
    </row>
    <row r="59" spans="1:12" ht="12.75">
      <c r="A59" s="16" t="s">
        <v>225</v>
      </c>
      <c r="E59" s="49"/>
      <c r="F59" s="49"/>
      <c r="G59" s="49"/>
      <c r="H59" s="49"/>
      <c r="I59" s="49"/>
      <c r="J59" s="49"/>
      <c r="K59" s="49"/>
      <c r="L59" s="49"/>
    </row>
    <row r="60" spans="1:12" ht="12.75">
      <c r="A60" s="77" t="s">
        <v>226</v>
      </c>
      <c r="F60" s="77"/>
      <c r="G60" s="35"/>
      <c r="J60" s="49"/>
      <c r="K60" s="49"/>
      <c r="L60" s="49"/>
    </row>
    <row r="61" spans="1:7" ht="12.75">
      <c r="A61" s="77" t="s">
        <v>227</v>
      </c>
      <c r="B61" s="77"/>
      <c r="C61" s="77"/>
      <c r="D61" s="77"/>
      <c r="E61" s="77"/>
      <c r="F61" s="77"/>
      <c r="G61" s="20"/>
    </row>
    <row r="62" spans="1:7" ht="12.75">
      <c r="A62" s="77" t="s">
        <v>228</v>
      </c>
      <c r="B62" s="77"/>
      <c r="C62" s="77"/>
      <c r="D62" s="77"/>
      <c r="E62" s="77"/>
      <c r="F62" s="77"/>
      <c r="G62" s="20"/>
    </row>
    <row r="63" spans="1:7" ht="12.75">
      <c r="A63" s="77" t="s">
        <v>229</v>
      </c>
      <c r="B63" s="77"/>
      <c r="C63" s="77"/>
      <c r="D63" s="77"/>
      <c r="E63" s="77"/>
      <c r="F63" s="77"/>
      <c r="G63" s="20"/>
    </row>
    <row r="64" spans="1:7" ht="12.75">
      <c r="A64" s="77" t="s">
        <v>230</v>
      </c>
      <c r="B64" s="77"/>
      <c r="C64" s="77"/>
      <c r="D64" s="77"/>
      <c r="E64" s="77"/>
      <c r="F64" s="77"/>
      <c r="G64" s="20"/>
    </row>
    <row r="65" spans="1:7" ht="12.75">
      <c r="A65" s="77" t="s">
        <v>231</v>
      </c>
      <c r="B65" s="77"/>
      <c r="C65" s="77"/>
      <c r="D65" s="77"/>
      <c r="E65" s="77"/>
      <c r="F65" s="77"/>
      <c r="G65" s="36"/>
    </row>
    <row r="67" ht="12.75">
      <c r="A67" s="16" t="s">
        <v>232</v>
      </c>
    </row>
    <row r="68" spans="1:5" ht="12.75">
      <c r="A68" s="16" t="s">
        <v>233</v>
      </c>
      <c r="B68" s="35"/>
      <c r="C68" s="16" t="s">
        <v>234</v>
      </c>
      <c r="D68" s="35"/>
      <c r="E68" s="16" t="s">
        <v>235</v>
      </c>
    </row>
    <row r="69" spans="1:5" ht="12.75">
      <c r="A69" s="16" t="s">
        <v>236</v>
      </c>
      <c r="B69" s="36"/>
      <c r="C69" s="16" t="s">
        <v>234</v>
      </c>
      <c r="D69" s="36"/>
      <c r="E69" s="16" t="s">
        <v>235</v>
      </c>
    </row>
    <row r="72" ht="12.75">
      <c r="A72" s="282" t="s">
        <v>32</v>
      </c>
    </row>
    <row r="73" ht="12.75">
      <c r="A73" s="282" t="s">
        <v>33</v>
      </c>
    </row>
    <row r="74" ht="12.75">
      <c r="A74" s="282"/>
    </row>
    <row r="75" ht="12.75">
      <c r="A75" s="282" t="s">
        <v>34</v>
      </c>
    </row>
    <row r="76" ht="12.75">
      <c r="A76" s="282"/>
    </row>
    <row r="77" ht="12.75">
      <c r="A77" s="282"/>
    </row>
    <row r="78" ht="12.75">
      <c r="A78" s="282" t="s">
        <v>35</v>
      </c>
    </row>
    <row r="79" ht="12.75">
      <c r="A79" s="282" t="s">
        <v>36</v>
      </c>
    </row>
    <row r="80" ht="12.75">
      <c r="A80" s="282"/>
    </row>
    <row r="82" ht="12.75">
      <c r="A82" s="143" t="s">
        <v>163</v>
      </c>
    </row>
    <row r="83" ht="12.75">
      <c r="J83" s="49"/>
    </row>
    <row r="84" spans="11:13" ht="12.75">
      <c r="K84" s="49"/>
      <c r="L84" s="49"/>
      <c r="M84" s="49"/>
    </row>
    <row r="85" spans="11:13" ht="12.75">
      <c r="K85" s="49"/>
      <c r="L85" s="49"/>
      <c r="M85" s="49"/>
    </row>
    <row r="86" spans="11:13" ht="12.75">
      <c r="K86" s="49"/>
      <c r="L86" s="49"/>
      <c r="M86" s="49"/>
    </row>
    <row r="87" spans="11:13" ht="12.75">
      <c r="K87" s="49"/>
      <c r="L87" s="49"/>
      <c r="M87" s="49"/>
    </row>
    <row r="88" spans="11:13" ht="27.75" customHeight="1">
      <c r="K88" s="49"/>
      <c r="L88" s="49"/>
      <c r="M88" s="49"/>
    </row>
    <row r="89" spans="11:13" ht="12.75">
      <c r="K89" s="49"/>
      <c r="L89" s="49"/>
      <c r="M89" s="49"/>
    </row>
    <row r="90" spans="11:13" ht="12.75">
      <c r="K90" s="49"/>
      <c r="L90" s="49"/>
      <c r="M90" s="49"/>
    </row>
    <row r="91" spans="11:13" ht="12.75">
      <c r="K91" s="49"/>
      <c r="L91" s="49"/>
      <c r="M91" s="49"/>
    </row>
    <row r="92" spans="11:13" ht="12.75">
      <c r="K92" s="49"/>
      <c r="L92" s="49"/>
      <c r="M92" s="49"/>
    </row>
    <row r="93" spans="11:13" ht="12.75">
      <c r="K93" s="49"/>
      <c r="L93" s="49"/>
      <c r="M93" s="49"/>
    </row>
    <row r="94" spans="11:13" ht="12.75">
      <c r="K94" s="49"/>
      <c r="L94" s="49"/>
      <c r="M94" s="49"/>
    </row>
    <row r="95" spans="11:13" ht="12.75">
      <c r="K95" s="49"/>
      <c r="L95" s="49"/>
      <c r="M95" s="49"/>
    </row>
    <row r="96" spans="11:13" ht="12.75">
      <c r="K96" s="49"/>
      <c r="L96" s="49"/>
      <c r="M96" s="49"/>
    </row>
    <row r="97" spans="11:13" ht="12.75">
      <c r="K97" s="49"/>
      <c r="L97" s="49"/>
      <c r="M97" s="49"/>
    </row>
    <row r="98" spans="11:13" ht="12.75">
      <c r="K98" s="49"/>
      <c r="L98" s="49"/>
      <c r="M98" s="49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724409448818898" right="0.5511811023622047" top="0.15748031496062992" bottom="0.07874015748031496" header="0.15748031496062992" footer="0.1968503937007874"/>
  <pageSetup horizontalDpi="360" verticalDpi="360" orientation="landscape" paperSize="9" scale="8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31">
      <selection activeCell="D43" sqref="D43"/>
    </sheetView>
  </sheetViews>
  <sheetFormatPr defaultColWidth="9.00390625" defaultRowHeight="12.75"/>
  <cols>
    <col min="1" max="1" width="59.25390625" style="9" customWidth="1"/>
    <col min="2" max="2" width="4.875" style="9" customWidth="1"/>
    <col min="3" max="3" width="13.25390625" style="9" customWidth="1"/>
    <col min="4" max="4" width="12.875" style="9" customWidth="1"/>
    <col min="5" max="5" width="8.875" style="9" customWidth="1"/>
    <col min="6" max="6" width="8.375" style="9" customWidth="1"/>
    <col min="7" max="16384" width="9.00390625" style="9" customWidth="1"/>
  </cols>
  <sheetData>
    <row r="1" spans="3:4" ht="12.75">
      <c r="C1" s="225"/>
      <c r="D1" s="277" t="s">
        <v>447</v>
      </c>
    </row>
    <row r="2" spans="3:4" ht="12.75">
      <c r="C2" s="461" t="s">
        <v>448</v>
      </c>
      <c r="D2" s="461"/>
    </row>
    <row r="3" spans="1:4" ht="12.75">
      <c r="A3" s="287"/>
      <c r="C3" s="461" t="s">
        <v>452</v>
      </c>
      <c r="D3" s="461"/>
    </row>
    <row r="4" spans="1:4" ht="12.75">
      <c r="A4" s="327" t="s">
        <v>455</v>
      </c>
      <c r="C4" s="328"/>
      <c r="D4" s="328"/>
    </row>
    <row r="5" spans="1:4" ht="13.5" thickBot="1">
      <c r="A5" s="223"/>
      <c r="B5" s="223"/>
      <c r="C5" s="223"/>
      <c r="D5" s="224" t="s">
        <v>69</v>
      </c>
    </row>
    <row r="6" spans="1:4" ht="12.75">
      <c r="A6" s="225" t="s">
        <v>700</v>
      </c>
      <c r="B6" s="223" t="s">
        <v>456</v>
      </c>
      <c r="C6" s="223"/>
      <c r="D6" s="226" t="s">
        <v>454</v>
      </c>
    </row>
    <row r="7" spans="1:4" ht="12.75">
      <c r="A7" s="223"/>
      <c r="B7" s="223" t="s">
        <v>71</v>
      </c>
      <c r="C7" s="223"/>
      <c r="D7" s="227"/>
    </row>
    <row r="8" spans="1:4" ht="12.75">
      <c r="A8" s="223" t="s">
        <v>692</v>
      </c>
      <c r="B8" s="223" t="s">
        <v>73</v>
      </c>
      <c r="C8" s="223"/>
      <c r="D8" s="228"/>
    </row>
    <row r="9" spans="1:4" ht="12.75">
      <c r="A9" s="223" t="s">
        <v>74</v>
      </c>
      <c r="B9" s="223"/>
      <c r="C9" s="223"/>
      <c r="D9" s="228"/>
    </row>
    <row r="10" spans="1:4" ht="12.75">
      <c r="A10" s="223" t="s">
        <v>75</v>
      </c>
      <c r="B10" s="223" t="s">
        <v>76</v>
      </c>
      <c r="C10" s="223"/>
      <c r="D10" s="229"/>
    </row>
    <row r="11" spans="1:4" ht="12.75">
      <c r="A11" s="223" t="s">
        <v>77</v>
      </c>
      <c r="B11" s="223" t="s">
        <v>78</v>
      </c>
      <c r="C11" s="223"/>
      <c r="D11" s="228"/>
    </row>
    <row r="12" spans="1:4" ht="12.75">
      <c r="A12" s="223" t="s">
        <v>79</v>
      </c>
      <c r="B12" s="223" t="s">
        <v>451</v>
      </c>
      <c r="C12" s="223"/>
      <c r="D12" s="228"/>
    </row>
    <row r="13" spans="1:4" ht="12.75">
      <c r="A13" s="223" t="s">
        <v>80</v>
      </c>
      <c r="B13" s="223"/>
      <c r="C13" s="223"/>
      <c r="D13" s="230"/>
    </row>
    <row r="14" spans="1:4" ht="13.5" thickBot="1">
      <c r="A14" s="223" t="s">
        <v>81</v>
      </c>
      <c r="B14" s="223" t="s">
        <v>82</v>
      </c>
      <c r="C14" s="223"/>
      <c r="D14" s="231" t="s">
        <v>83</v>
      </c>
    </row>
    <row r="15" spans="1:4" ht="12.75">
      <c r="A15" s="223" t="s">
        <v>84</v>
      </c>
      <c r="B15" s="223"/>
      <c r="C15" s="223"/>
      <c r="D15" s="223"/>
    </row>
    <row r="16" spans="1:4" ht="12.75">
      <c r="A16" s="223" t="s">
        <v>85</v>
      </c>
      <c r="B16" s="223"/>
      <c r="C16" s="223"/>
      <c r="D16" s="223"/>
    </row>
    <row r="17" spans="1:4" ht="12.75">
      <c r="A17" s="223"/>
      <c r="B17" s="223"/>
      <c r="C17" s="232" t="s">
        <v>86</v>
      </c>
      <c r="D17" s="6"/>
    </row>
    <row r="18" spans="1:4" ht="12.75">
      <c r="A18" s="223"/>
      <c r="B18" s="223"/>
      <c r="C18" s="232" t="s">
        <v>87</v>
      </c>
      <c r="D18" s="6"/>
    </row>
    <row r="19" spans="1:4" ht="15.75">
      <c r="A19" s="2"/>
      <c r="B19" s="3"/>
      <c r="C19" s="4"/>
      <c r="D19" s="5"/>
    </row>
    <row r="20" spans="1:4" ht="24">
      <c r="A20" s="331" t="s">
        <v>237</v>
      </c>
      <c r="B20" s="205" t="s">
        <v>238</v>
      </c>
      <c r="C20" s="210" t="s">
        <v>239</v>
      </c>
      <c r="D20" s="210" t="s">
        <v>240</v>
      </c>
    </row>
    <row r="21" spans="1:4" ht="49.5">
      <c r="A21" s="156" t="s">
        <v>241</v>
      </c>
      <c r="B21" s="332" t="s">
        <v>546</v>
      </c>
      <c r="C21" s="142">
        <v>9511</v>
      </c>
      <c r="D21" s="142">
        <v>9006</v>
      </c>
    </row>
    <row r="22" spans="1:4" ht="25.5">
      <c r="A22" s="179" t="s">
        <v>242</v>
      </c>
      <c r="B22" s="332" t="s">
        <v>547</v>
      </c>
      <c r="C22" s="142">
        <v>9445</v>
      </c>
      <c r="D22" s="142">
        <v>8774</v>
      </c>
    </row>
    <row r="23" spans="1:4" ht="12.75">
      <c r="A23" s="430" t="s">
        <v>243</v>
      </c>
      <c r="B23" s="431" t="s">
        <v>548</v>
      </c>
      <c r="C23" s="432">
        <f>C21-C22</f>
        <v>66</v>
      </c>
      <c r="D23" s="432">
        <f>D21-D22</f>
        <v>232</v>
      </c>
    </row>
    <row r="24" spans="1:4" ht="12.75">
      <c r="A24" s="333" t="s">
        <v>244</v>
      </c>
      <c r="B24" s="334" t="s">
        <v>549</v>
      </c>
      <c r="C24" s="6"/>
      <c r="D24" s="6"/>
    </row>
    <row r="25" spans="1:4" ht="12.75">
      <c r="A25" s="333" t="s">
        <v>245</v>
      </c>
      <c r="B25" s="334" t="s">
        <v>550</v>
      </c>
      <c r="C25" s="6"/>
      <c r="D25" s="6"/>
    </row>
    <row r="26" spans="1:4" ht="12.75">
      <c r="A26" s="430" t="s">
        <v>445</v>
      </c>
      <c r="B26" s="431" t="s">
        <v>551</v>
      </c>
      <c r="C26" s="432">
        <f>C21-C22-C24-C25</f>
        <v>66</v>
      </c>
      <c r="D26" s="432">
        <f>D21-D22-D24-D25</f>
        <v>232</v>
      </c>
    </row>
    <row r="27" spans="1:4" ht="25.5">
      <c r="A27" s="156" t="s">
        <v>246</v>
      </c>
      <c r="B27" s="332" t="s">
        <v>552</v>
      </c>
      <c r="C27" s="142"/>
      <c r="D27" s="142"/>
    </row>
    <row r="28" spans="1:4" ht="12.75">
      <c r="A28" s="333" t="s">
        <v>247</v>
      </c>
      <c r="B28" s="334" t="s">
        <v>553</v>
      </c>
      <c r="C28" s="6"/>
      <c r="D28" s="6"/>
    </row>
    <row r="29" spans="1:4" ht="12.75">
      <c r="A29" s="333" t="s">
        <v>248</v>
      </c>
      <c r="B29" s="334" t="s">
        <v>554</v>
      </c>
      <c r="C29" s="6"/>
      <c r="D29" s="6"/>
    </row>
    <row r="30" spans="1:4" ht="12.75">
      <c r="A30" s="333" t="s">
        <v>249</v>
      </c>
      <c r="B30" s="334" t="s">
        <v>555</v>
      </c>
      <c r="C30" s="6"/>
      <c r="D30" s="6"/>
    </row>
    <row r="31" spans="1:4" ht="12.75">
      <c r="A31" s="333" t="s">
        <v>250</v>
      </c>
      <c r="B31" s="334">
        <v>100</v>
      </c>
      <c r="C31" s="6"/>
      <c r="D31" s="6"/>
    </row>
    <row r="32" spans="1:4" ht="12.75">
      <c r="A32" s="101" t="s">
        <v>251</v>
      </c>
      <c r="B32" s="335">
        <v>120</v>
      </c>
      <c r="C32" s="142">
        <v>168</v>
      </c>
      <c r="D32" s="142"/>
    </row>
    <row r="33" spans="1:4" ht="12.75">
      <c r="A33" s="333" t="s">
        <v>252</v>
      </c>
      <c r="B33" s="336">
        <v>130</v>
      </c>
      <c r="C33" s="6">
        <v>125</v>
      </c>
      <c r="D33" s="6">
        <v>169</v>
      </c>
    </row>
    <row r="34" spans="1:4" ht="25.5">
      <c r="A34" s="433" t="s">
        <v>446</v>
      </c>
      <c r="B34" s="434">
        <v>140</v>
      </c>
      <c r="C34" s="432">
        <f>C26+C27-C28+C29+C30-C31+C32-C33</f>
        <v>109</v>
      </c>
      <c r="D34" s="432">
        <f>D26+D27-D28+D29+D30-D31+D32-D33</f>
        <v>63</v>
      </c>
    </row>
    <row r="35" spans="1:4" ht="12.75">
      <c r="A35" s="333" t="s">
        <v>97</v>
      </c>
      <c r="B35" s="336" t="s">
        <v>556</v>
      </c>
      <c r="C35" s="6">
        <v>4</v>
      </c>
      <c r="D35" s="6">
        <v>6</v>
      </c>
    </row>
    <row r="36" spans="1:4" ht="12.75">
      <c r="A36" s="333" t="s">
        <v>133</v>
      </c>
      <c r="B36" s="336" t="s">
        <v>557</v>
      </c>
      <c r="C36" s="6">
        <v>2</v>
      </c>
      <c r="D36" s="6">
        <v>-1</v>
      </c>
    </row>
    <row r="37" spans="1:4" ht="12.75">
      <c r="A37" s="179" t="s">
        <v>253</v>
      </c>
      <c r="B37" s="335" t="s">
        <v>558</v>
      </c>
      <c r="C37" s="142">
        <v>50</v>
      </c>
      <c r="D37" s="142">
        <v>55</v>
      </c>
    </row>
    <row r="38" spans="1:4" ht="24.75" customHeight="1">
      <c r="A38" s="101" t="s">
        <v>254</v>
      </c>
      <c r="B38" s="335"/>
      <c r="C38" s="142"/>
      <c r="D38" s="142">
        <v>3</v>
      </c>
    </row>
    <row r="39" spans="1:4" ht="12.75">
      <c r="A39" s="180" t="s">
        <v>255</v>
      </c>
      <c r="B39" s="335" t="s">
        <v>559</v>
      </c>
      <c r="C39" s="142">
        <v>61</v>
      </c>
      <c r="D39" s="142">
        <v>12</v>
      </c>
    </row>
    <row r="40" spans="1:9" ht="12.75">
      <c r="A40" s="101" t="s">
        <v>256</v>
      </c>
      <c r="B40" s="335"/>
      <c r="C40" s="142"/>
      <c r="D40" s="142"/>
      <c r="I40" s="21"/>
    </row>
    <row r="41" spans="1:4" ht="12.75">
      <c r="A41" s="101" t="s">
        <v>257</v>
      </c>
      <c r="B41" s="335" t="s">
        <v>560</v>
      </c>
      <c r="C41" s="142">
        <v>22</v>
      </c>
      <c r="D41" s="142">
        <v>33</v>
      </c>
    </row>
    <row r="42" spans="1:4" ht="12.75">
      <c r="A42" s="101" t="s">
        <v>258</v>
      </c>
      <c r="B42" s="335"/>
      <c r="C42" s="142"/>
      <c r="D42" s="142"/>
    </row>
    <row r="43" spans="1:4" ht="12.75">
      <c r="A43" s="102" t="s">
        <v>259</v>
      </c>
      <c r="B43" s="335"/>
      <c r="C43" s="142"/>
      <c r="D43" s="142"/>
    </row>
    <row r="44" spans="1:4" ht="15">
      <c r="A44" s="106"/>
      <c r="B44" s="329"/>
      <c r="C44" s="330"/>
      <c r="D44" s="330"/>
    </row>
    <row r="45" spans="1:5" ht="12.75">
      <c r="A45" s="181" t="s">
        <v>260</v>
      </c>
      <c r="B45" s="208"/>
      <c r="C45" s="208"/>
      <c r="D45" s="208"/>
      <c r="E45" s="208"/>
    </row>
    <row r="46" spans="1:6" ht="12.75">
      <c r="A46" s="337"/>
      <c r="B46" s="338"/>
      <c r="C46" s="105" t="s">
        <v>261</v>
      </c>
      <c r="D46" s="104"/>
      <c r="E46" s="103" t="s">
        <v>262</v>
      </c>
      <c r="F46" s="104"/>
    </row>
    <row r="47" spans="1:6" ht="12.75">
      <c r="A47" s="339" t="s">
        <v>263</v>
      </c>
      <c r="B47" s="340"/>
      <c r="C47" s="109" t="s">
        <v>264</v>
      </c>
      <c r="D47" s="109" t="s">
        <v>265</v>
      </c>
      <c r="E47" s="109" t="s">
        <v>264</v>
      </c>
      <c r="F47" s="109" t="s">
        <v>265</v>
      </c>
    </row>
    <row r="48" spans="1:6" ht="38.25">
      <c r="A48" s="107" t="s">
        <v>266</v>
      </c>
      <c r="B48" s="211"/>
      <c r="C48" s="12"/>
      <c r="D48" s="12"/>
      <c r="E48" s="12"/>
      <c r="F48" s="12"/>
    </row>
    <row r="49" spans="1:6" ht="12.75">
      <c r="A49" s="341" t="s">
        <v>267</v>
      </c>
      <c r="B49" s="211"/>
      <c r="C49" s="12"/>
      <c r="D49" s="12"/>
      <c r="E49" s="12"/>
      <c r="F49" s="12"/>
    </row>
    <row r="50" spans="1:6" ht="25.5">
      <c r="A50" s="108" t="s">
        <v>268</v>
      </c>
      <c r="B50" s="211"/>
      <c r="C50" s="12"/>
      <c r="D50" s="12"/>
      <c r="E50" s="12"/>
      <c r="F50" s="12"/>
    </row>
    <row r="51" spans="1:6" ht="12.75">
      <c r="A51" s="108" t="s">
        <v>269</v>
      </c>
      <c r="B51" s="211"/>
      <c r="C51" s="12"/>
      <c r="D51" s="12"/>
      <c r="E51" s="12"/>
      <c r="F51" s="12"/>
    </row>
    <row r="52" spans="1:6" ht="25.5">
      <c r="A52" s="108" t="s">
        <v>270</v>
      </c>
      <c r="B52" s="211"/>
      <c r="C52" s="207"/>
      <c r="D52" s="207"/>
      <c r="E52" s="12"/>
      <c r="F52" s="12"/>
    </row>
    <row r="53" spans="1:6" ht="12.75">
      <c r="A53" s="110"/>
      <c r="B53" s="211"/>
      <c r="C53" s="12"/>
      <c r="D53" s="12"/>
      <c r="E53" s="12"/>
      <c r="F53" s="12"/>
    </row>
    <row r="55" spans="1:6" ht="11.25" customHeight="1">
      <c r="A55" s="16" t="s">
        <v>161</v>
      </c>
      <c r="B55" s="16"/>
      <c r="C55" s="16"/>
      <c r="D55" s="16"/>
      <c r="E55" s="16"/>
      <c r="F55" s="16"/>
    </row>
    <row r="56" spans="1:6" ht="12.75">
      <c r="A56" s="16"/>
      <c r="B56" s="342"/>
      <c r="C56" s="16"/>
      <c r="D56" s="342"/>
      <c r="E56" s="16"/>
      <c r="F56" s="16"/>
    </row>
    <row r="57" spans="1:6" ht="7.5" customHeight="1">
      <c r="A57" s="343" t="s">
        <v>162</v>
      </c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172" t="s">
        <v>163</v>
      </c>
      <c r="B59" s="16"/>
      <c r="C59" s="16"/>
      <c r="D59" s="16"/>
      <c r="E59" s="16"/>
      <c r="F59" s="16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B59">
      <selection activeCell="G62" sqref="G62"/>
    </sheetView>
  </sheetViews>
  <sheetFormatPr defaultColWidth="9.00390625" defaultRowHeight="12.75"/>
  <cols>
    <col min="1" max="1" width="32.25390625" style="0" customWidth="1"/>
    <col min="2" max="2" width="5.625" style="355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34"/>
      <c r="B1" s="238"/>
      <c r="C1" s="235"/>
      <c r="D1" s="234"/>
      <c r="E1" s="234"/>
      <c r="F1" s="234"/>
      <c r="G1" s="236" t="s">
        <v>447</v>
      </c>
    </row>
    <row r="2" spans="1:7" ht="15">
      <c r="A2" s="234"/>
      <c r="B2" s="238"/>
      <c r="C2" s="234"/>
      <c r="D2" s="234"/>
      <c r="E2" s="236" t="s">
        <v>448</v>
      </c>
      <c r="F2" s="236"/>
      <c r="G2" s="236"/>
    </row>
    <row r="3" spans="1:7" ht="15">
      <c r="A3" s="237"/>
      <c r="B3" s="238"/>
      <c r="C3" s="234"/>
      <c r="D3" s="234"/>
      <c r="E3" s="234"/>
      <c r="F3" s="236" t="s">
        <v>452</v>
      </c>
      <c r="G3" s="236"/>
    </row>
    <row r="4" spans="2:7" ht="15">
      <c r="B4" s="344" t="s">
        <v>459</v>
      </c>
      <c r="C4" s="238"/>
      <c r="D4" s="238"/>
      <c r="E4" s="234"/>
      <c r="F4" s="234"/>
      <c r="G4" s="234"/>
    </row>
    <row r="5" spans="1:7" ht="15" thickBot="1">
      <c r="A5" s="239"/>
      <c r="B5" s="248"/>
      <c r="C5" s="239"/>
      <c r="D5" s="234"/>
      <c r="E5" s="234"/>
      <c r="F5" s="234"/>
      <c r="G5" s="240" t="s">
        <v>69</v>
      </c>
    </row>
    <row r="6" spans="1:7" ht="15">
      <c r="A6" s="241" t="s">
        <v>701</v>
      </c>
      <c r="B6" s="238"/>
      <c r="C6" s="239"/>
      <c r="D6" s="234"/>
      <c r="E6" s="239" t="s">
        <v>457</v>
      </c>
      <c r="F6" s="234"/>
      <c r="G6" s="242" t="s">
        <v>458</v>
      </c>
    </row>
    <row r="7" spans="1:7" ht="14.25">
      <c r="A7" s="239"/>
      <c r="B7" s="238"/>
      <c r="C7" s="239"/>
      <c r="D7" s="234"/>
      <c r="E7" s="239" t="s">
        <v>71</v>
      </c>
      <c r="F7" s="234"/>
      <c r="G7" s="243"/>
    </row>
    <row r="8" spans="1:7" ht="14.25">
      <c r="A8" s="239" t="s">
        <v>702</v>
      </c>
      <c r="B8" s="238"/>
      <c r="C8" s="239"/>
      <c r="D8" s="234"/>
      <c r="E8" s="239" t="s">
        <v>73</v>
      </c>
      <c r="F8" s="234"/>
      <c r="G8" s="244">
        <v>39173082</v>
      </c>
    </row>
    <row r="9" spans="1:7" ht="14.25">
      <c r="A9" s="239" t="s">
        <v>74</v>
      </c>
      <c r="B9" s="238"/>
      <c r="C9" s="239"/>
      <c r="D9" s="234"/>
      <c r="E9" s="239"/>
      <c r="F9" s="234"/>
      <c r="G9" s="244"/>
    </row>
    <row r="10" spans="1:7" ht="14.25">
      <c r="A10" s="239" t="s">
        <v>75</v>
      </c>
      <c r="B10" s="238"/>
      <c r="C10" s="239"/>
      <c r="D10" s="234"/>
      <c r="E10" s="239" t="s">
        <v>76</v>
      </c>
      <c r="F10" s="234"/>
      <c r="G10" s="245">
        <v>7606021160</v>
      </c>
    </row>
    <row r="11" spans="1:7" ht="14.25">
      <c r="A11" s="239" t="s">
        <v>77</v>
      </c>
      <c r="B11" s="238"/>
      <c r="C11" s="239"/>
      <c r="D11" s="234"/>
      <c r="E11" s="239" t="s">
        <v>78</v>
      </c>
      <c r="F11" s="234"/>
      <c r="G11" s="244">
        <v>45.33</v>
      </c>
    </row>
    <row r="12" spans="1:7" ht="14.25">
      <c r="A12" s="239" t="s">
        <v>79</v>
      </c>
      <c r="B12" s="238"/>
      <c r="C12" s="239"/>
      <c r="D12" s="234"/>
      <c r="E12" s="239" t="s">
        <v>451</v>
      </c>
      <c r="F12" s="234"/>
      <c r="G12" s="244">
        <v>42</v>
      </c>
    </row>
    <row r="13" spans="1:7" ht="14.25">
      <c r="A13" s="239" t="s">
        <v>80</v>
      </c>
      <c r="B13" s="238"/>
      <c r="C13" s="239"/>
      <c r="D13" s="234"/>
      <c r="E13" s="239"/>
      <c r="F13" s="234"/>
      <c r="G13" s="246">
        <v>14</v>
      </c>
    </row>
    <row r="14" spans="1:7" ht="15" thickBot="1">
      <c r="A14" s="239" t="s">
        <v>81</v>
      </c>
      <c r="B14" s="238"/>
      <c r="C14" s="239"/>
      <c r="D14" s="234"/>
      <c r="E14" s="239" t="s">
        <v>82</v>
      </c>
      <c r="F14" s="234"/>
      <c r="G14" s="247" t="s">
        <v>83</v>
      </c>
    </row>
    <row r="15" spans="1:7" ht="14.25">
      <c r="A15" s="239" t="s">
        <v>689</v>
      </c>
      <c r="B15" s="248"/>
      <c r="C15" s="239"/>
      <c r="D15" s="239"/>
      <c r="E15" s="234"/>
      <c r="F15" s="234"/>
      <c r="G15" s="234"/>
    </row>
    <row r="16" spans="1:7" ht="14.25">
      <c r="A16" s="239" t="s">
        <v>85</v>
      </c>
      <c r="B16" s="248"/>
      <c r="C16" s="239"/>
      <c r="D16" s="239"/>
      <c r="E16" s="234"/>
      <c r="F16" s="234"/>
      <c r="G16" s="234"/>
    </row>
    <row r="17" spans="1:7" ht="14.25">
      <c r="A17" s="239"/>
      <c r="B17" s="248"/>
      <c r="C17" s="234"/>
      <c r="D17" s="234"/>
      <c r="E17" s="234"/>
      <c r="F17" s="248" t="s">
        <v>86</v>
      </c>
      <c r="G17" s="249"/>
    </row>
    <row r="18" spans="1:7" ht="14.25">
      <c r="A18" s="239"/>
      <c r="B18" s="248"/>
      <c r="C18" s="234"/>
      <c r="D18" s="234"/>
      <c r="E18" s="234"/>
      <c r="F18" s="248" t="s">
        <v>87</v>
      </c>
      <c r="G18" s="249"/>
    </row>
    <row r="20" spans="1:7" ht="16.5" thickBot="1">
      <c r="A20" s="182"/>
      <c r="B20" s="345" t="s">
        <v>271</v>
      </c>
      <c r="C20" s="54"/>
      <c r="D20" s="54"/>
      <c r="E20" s="184"/>
      <c r="F20" s="100"/>
      <c r="G20" s="100"/>
    </row>
    <row r="21" spans="1:7" ht="38.25">
      <c r="A21" s="185" t="s">
        <v>263</v>
      </c>
      <c r="B21" s="346" t="s">
        <v>238</v>
      </c>
      <c r="C21" s="185" t="s">
        <v>123</v>
      </c>
      <c r="D21" s="185" t="s">
        <v>125</v>
      </c>
      <c r="E21" s="185" t="s">
        <v>126</v>
      </c>
      <c r="F21" s="185" t="s">
        <v>272</v>
      </c>
      <c r="G21" s="186" t="s">
        <v>223</v>
      </c>
    </row>
    <row r="22" spans="1:7" ht="43.5" customHeight="1">
      <c r="A22" s="188" t="s">
        <v>273</v>
      </c>
      <c r="B22" s="347" t="s">
        <v>546</v>
      </c>
      <c r="C22" s="212">
        <v>628</v>
      </c>
      <c r="D22" s="187">
        <v>654</v>
      </c>
      <c r="E22" s="187">
        <v>16</v>
      </c>
      <c r="F22" s="187">
        <v>539</v>
      </c>
      <c r="G22" s="195">
        <v>1837</v>
      </c>
    </row>
    <row r="23" spans="1:7" ht="31.5" customHeight="1">
      <c r="A23" s="188" t="s">
        <v>274</v>
      </c>
      <c r="B23" s="347"/>
      <c r="C23" s="212"/>
      <c r="D23" s="187"/>
      <c r="E23" s="187"/>
      <c r="F23" s="187"/>
      <c r="G23" s="195"/>
    </row>
    <row r="24" spans="1:7" ht="12.75">
      <c r="A24" s="188" t="s">
        <v>275</v>
      </c>
      <c r="B24" s="347" t="s">
        <v>561</v>
      </c>
      <c r="C24" s="448" t="s">
        <v>130</v>
      </c>
      <c r="D24" s="448" t="s">
        <v>130</v>
      </c>
      <c r="E24" s="448" t="s">
        <v>130</v>
      </c>
      <c r="F24" s="187"/>
      <c r="G24" s="195"/>
    </row>
    <row r="25" spans="1:7" ht="25.5">
      <c r="A25" s="188" t="s">
        <v>276</v>
      </c>
      <c r="B25" s="347" t="s">
        <v>562</v>
      </c>
      <c r="C25" s="448" t="s">
        <v>130</v>
      </c>
      <c r="D25" s="187"/>
      <c r="E25" s="448" t="s">
        <v>130</v>
      </c>
      <c r="F25" s="187"/>
      <c r="G25" s="195"/>
    </row>
    <row r="26" spans="1:7" ht="12.75">
      <c r="A26" s="188"/>
      <c r="B26" s="347"/>
      <c r="C26" s="448" t="s">
        <v>130</v>
      </c>
      <c r="D26" s="187"/>
      <c r="E26" s="187"/>
      <c r="F26" s="187"/>
      <c r="G26" s="195"/>
    </row>
    <row r="27" spans="1:7" ht="25.5">
      <c r="A27" s="188" t="s">
        <v>277</v>
      </c>
      <c r="B27" s="347" t="s">
        <v>547</v>
      </c>
      <c r="C27" s="212">
        <v>628</v>
      </c>
      <c r="D27" s="187">
        <v>654</v>
      </c>
      <c r="E27" s="187">
        <v>16</v>
      </c>
      <c r="F27" s="187">
        <v>539</v>
      </c>
      <c r="G27" s="195">
        <v>1837</v>
      </c>
    </row>
    <row r="28" spans="1:7" ht="25.5">
      <c r="A28" s="188" t="s">
        <v>278</v>
      </c>
      <c r="B28" s="347" t="s">
        <v>563</v>
      </c>
      <c r="C28" s="448" t="s">
        <v>130</v>
      </c>
      <c r="D28" s="187"/>
      <c r="E28" s="448" t="s">
        <v>130</v>
      </c>
      <c r="F28" s="448" t="s">
        <v>130</v>
      </c>
      <c r="G28" s="195"/>
    </row>
    <row r="29" spans="1:7" ht="12.75">
      <c r="A29" s="188" t="s">
        <v>279</v>
      </c>
      <c r="B29" s="347" t="s">
        <v>564</v>
      </c>
      <c r="C29" s="448" t="s">
        <v>130</v>
      </c>
      <c r="D29" s="448" t="s">
        <v>130</v>
      </c>
      <c r="E29" s="448" t="s">
        <v>130</v>
      </c>
      <c r="F29" s="187">
        <v>12</v>
      </c>
      <c r="G29" s="195">
        <v>12</v>
      </c>
    </row>
    <row r="30" spans="1:7" ht="12.75">
      <c r="A30" s="188" t="s">
        <v>280</v>
      </c>
      <c r="B30" s="347" t="s">
        <v>565</v>
      </c>
      <c r="C30" s="448" t="s">
        <v>130</v>
      </c>
      <c r="D30" s="448" t="s">
        <v>130</v>
      </c>
      <c r="E30" s="448" t="s">
        <v>130</v>
      </c>
      <c r="F30" s="187"/>
      <c r="G30" s="195"/>
    </row>
    <row r="31" spans="1:7" ht="12.75">
      <c r="A31" s="188" t="s">
        <v>281</v>
      </c>
      <c r="B31" s="347" t="s">
        <v>549</v>
      </c>
      <c r="C31" s="448" t="s">
        <v>130</v>
      </c>
      <c r="D31" s="448" t="s">
        <v>130</v>
      </c>
      <c r="E31" s="187"/>
      <c r="F31" s="187"/>
      <c r="G31" s="195"/>
    </row>
    <row r="32" spans="1:7" ht="25.5">
      <c r="A32" s="188" t="s">
        <v>282</v>
      </c>
      <c r="B32" s="347"/>
      <c r="C32" s="212"/>
      <c r="D32" s="187"/>
      <c r="E32" s="187"/>
      <c r="F32" s="187"/>
      <c r="G32" s="195"/>
    </row>
    <row r="33" spans="1:7" ht="25.5">
      <c r="A33" s="188" t="s">
        <v>283</v>
      </c>
      <c r="B33" s="347" t="s">
        <v>566</v>
      </c>
      <c r="C33" s="212"/>
      <c r="D33" s="448" t="s">
        <v>130</v>
      </c>
      <c r="E33" s="448" t="s">
        <v>130</v>
      </c>
      <c r="F33" s="448" t="s">
        <v>130</v>
      </c>
      <c r="G33" s="195"/>
    </row>
    <row r="34" spans="1:7" ht="25.5">
      <c r="A34" s="188" t="s">
        <v>284</v>
      </c>
      <c r="B34" s="347" t="s">
        <v>567</v>
      </c>
      <c r="C34" s="212"/>
      <c r="D34" s="448" t="s">
        <v>130</v>
      </c>
      <c r="E34" s="448" t="s">
        <v>130</v>
      </c>
      <c r="F34" s="448" t="s">
        <v>130</v>
      </c>
      <c r="G34" s="195"/>
    </row>
    <row r="35" spans="1:7" ht="25.5">
      <c r="A35" s="188" t="s">
        <v>285</v>
      </c>
      <c r="B35" s="347" t="s">
        <v>568</v>
      </c>
      <c r="C35" s="212"/>
      <c r="D35" s="448" t="s">
        <v>130</v>
      </c>
      <c r="E35" s="448" t="s">
        <v>130</v>
      </c>
      <c r="F35" s="187"/>
      <c r="G35" s="195"/>
    </row>
    <row r="36" spans="1:7" ht="12.75">
      <c r="A36" s="188"/>
      <c r="B36" s="347"/>
      <c r="C36" s="212"/>
      <c r="D36" s="187"/>
      <c r="E36" s="187"/>
      <c r="F36" s="187"/>
      <c r="G36" s="195"/>
    </row>
    <row r="37" spans="1:7" ht="25.5">
      <c r="A37" s="188" t="s">
        <v>286</v>
      </c>
      <c r="B37" s="347"/>
      <c r="C37" s="212"/>
      <c r="D37" s="187"/>
      <c r="E37" s="187"/>
      <c r="F37" s="187"/>
      <c r="G37" s="195"/>
    </row>
    <row r="38" spans="1:7" ht="12.75">
      <c r="A38" s="188" t="s">
        <v>287</v>
      </c>
      <c r="B38" s="347" t="s">
        <v>569</v>
      </c>
      <c r="C38" s="212"/>
      <c r="D38" s="448" t="s">
        <v>130</v>
      </c>
      <c r="E38" s="448" t="s">
        <v>130</v>
      </c>
      <c r="F38" s="448" t="s">
        <v>130</v>
      </c>
      <c r="G38" s="195"/>
    </row>
    <row r="39" spans="1:7" ht="12.75">
      <c r="A39" s="188" t="s">
        <v>288</v>
      </c>
      <c r="B39" s="347" t="s">
        <v>570</v>
      </c>
      <c r="C39" s="212"/>
      <c r="D39" s="448" t="s">
        <v>130</v>
      </c>
      <c r="E39" s="448" t="s">
        <v>130</v>
      </c>
      <c r="F39" s="448" t="s">
        <v>130</v>
      </c>
      <c r="G39" s="195"/>
    </row>
    <row r="40" spans="1:7" ht="25.5">
      <c r="A40" s="188" t="s">
        <v>285</v>
      </c>
      <c r="B40" s="347" t="s">
        <v>571</v>
      </c>
      <c r="C40" s="212"/>
      <c r="D40" s="448" t="s">
        <v>130</v>
      </c>
      <c r="E40" s="448" t="s">
        <v>130</v>
      </c>
      <c r="F40" s="187"/>
      <c r="G40" s="195"/>
    </row>
    <row r="41" spans="1:7" ht="12.75">
      <c r="A41" s="188"/>
      <c r="B41" s="347"/>
      <c r="C41" s="212"/>
      <c r="D41" s="187"/>
      <c r="E41" s="187"/>
      <c r="F41" s="187"/>
      <c r="G41" s="195"/>
    </row>
    <row r="42" spans="1:7" ht="25.5">
      <c r="A42" s="188" t="s">
        <v>289</v>
      </c>
      <c r="B42" s="347" t="s">
        <v>552</v>
      </c>
      <c r="C42" s="212">
        <v>628</v>
      </c>
      <c r="D42" s="187">
        <v>654</v>
      </c>
      <c r="E42" s="187">
        <v>16</v>
      </c>
      <c r="F42" s="187">
        <v>551</v>
      </c>
      <c r="G42" s="195">
        <v>1849</v>
      </c>
    </row>
    <row r="43" spans="1:7" ht="25.5">
      <c r="A43" s="188" t="s">
        <v>290</v>
      </c>
      <c r="B43" s="347"/>
      <c r="C43" s="212"/>
      <c r="D43" s="187"/>
      <c r="E43" s="187"/>
      <c r="F43" s="187"/>
      <c r="G43" s="195"/>
    </row>
    <row r="44" spans="1:7" ht="12.75">
      <c r="A44" s="188" t="s">
        <v>275</v>
      </c>
      <c r="B44" s="347" t="s">
        <v>572</v>
      </c>
      <c r="C44" s="448" t="s">
        <v>130</v>
      </c>
      <c r="D44" s="448" t="s">
        <v>130</v>
      </c>
      <c r="E44" s="448" t="s">
        <v>130</v>
      </c>
      <c r="F44" s="187"/>
      <c r="G44" s="195"/>
    </row>
    <row r="45" spans="1:7" ht="25.5">
      <c r="A45" s="188" t="s">
        <v>276</v>
      </c>
      <c r="B45" s="347" t="s">
        <v>573</v>
      </c>
      <c r="C45" s="448" t="s">
        <v>130</v>
      </c>
      <c r="D45" s="187"/>
      <c r="E45" s="448" t="s">
        <v>130</v>
      </c>
      <c r="F45" s="187"/>
      <c r="G45" s="195"/>
    </row>
    <row r="46" spans="1:7" ht="12.75">
      <c r="A46" s="188"/>
      <c r="B46" s="347"/>
      <c r="C46" s="448" t="s">
        <v>130</v>
      </c>
      <c r="D46" s="187"/>
      <c r="E46" s="187"/>
      <c r="F46" s="187"/>
      <c r="G46" s="195"/>
    </row>
    <row r="47" spans="1:7" ht="25.5">
      <c r="A47" s="188" t="s">
        <v>291</v>
      </c>
      <c r="B47" s="347" t="s">
        <v>574</v>
      </c>
      <c r="C47" s="212">
        <v>628</v>
      </c>
      <c r="D47" s="187">
        <v>654</v>
      </c>
      <c r="E47" s="187">
        <v>16</v>
      </c>
      <c r="F47" s="187">
        <v>551</v>
      </c>
      <c r="G47" s="195">
        <v>1849</v>
      </c>
    </row>
    <row r="48" spans="1:7" ht="25.5">
      <c r="A48" s="188" t="s">
        <v>278</v>
      </c>
      <c r="B48" s="347" t="s">
        <v>575</v>
      </c>
      <c r="C48" s="448" t="s">
        <v>130</v>
      </c>
      <c r="D48" s="187"/>
      <c r="E48" s="448" t="s">
        <v>130</v>
      </c>
      <c r="F48" s="448" t="s">
        <v>130</v>
      </c>
      <c r="G48" s="195"/>
    </row>
    <row r="49" spans="1:7" ht="12.75">
      <c r="A49" s="188" t="s">
        <v>279</v>
      </c>
      <c r="B49" s="347" t="s">
        <v>576</v>
      </c>
      <c r="C49" s="448" t="s">
        <v>130</v>
      </c>
      <c r="D49" s="448" t="s">
        <v>130</v>
      </c>
      <c r="E49" s="448" t="s">
        <v>130</v>
      </c>
      <c r="F49" s="187">
        <v>61</v>
      </c>
      <c r="G49" s="195">
        <v>61</v>
      </c>
    </row>
    <row r="50" spans="1:7" ht="12.75">
      <c r="A50" s="188" t="s">
        <v>280</v>
      </c>
      <c r="B50" s="347" t="s">
        <v>577</v>
      </c>
      <c r="C50" s="448" t="s">
        <v>130</v>
      </c>
      <c r="D50" s="448" t="s">
        <v>130</v>
      </c>
      <c r="E50" s="448" t="s">
        <v>130</v>
      </c>
      <c r="F50" s="187"/>
      <c r="G50" s="195"/>
    </row>
    <row r="51" spans="1:7" ht="12.75">
      <c r="A51" s="188" t="s">
        <v>281</v>
      </c>
      <c r="B51" s="347" t="s">
        <v>578</v>
      </c>
      <c r="C51" s="448" t="s">
        <v>130</v>
      </c>
      <c r="D51" s="448" t="s">
        <v>130</v>
      </c>
      <c r="E51" s="187">
        <v>3</v>
      </c>
      <c r="F51" s="187">
        <v>-3</v>
      </c>
      <c r="G51" s="195">
        <v>0</v>
      </c>
    </row>
    <row r="52" spans="1:7" ht="25.5">
      <c r="A52" s="188" t="s">
        <v>282</v>
      </c>
      <c r="B52" s="347"/>
      <c r="C52" s="212"/>
      <c r="D52" s="187"/>
      <c r="E52" s="187"/>
      <c r="F52" s="187"/>
      <c r="G52" s="195"/>
    </row>
    <row r="53" spans="1:7" ht="25.5">
      <c r="A53" s="188" t="s">
        <v>283</v>
      </c>
      <c r="B53" s="347" t="s">
        <v>579</v>
      </c>
      <c r="C53" s="212"/>
      <c r="D53" s="448" t="s">
        <v>130</v>
      </c>
      <c r="E53" s="448" t="s">
        <v>130</v>
      </c>
      <c r="F53" s="448" t="s">
        <v>130</v>
      </c>
      <c r="G53" s="195"/>
    </row>
    <row r="54" spans="1:7" ht="25.5">
      <c r="A54" s="188" t="s">
        <v>284</v>
      </c>
      <c r="B54" s="347" t="s">
        <v>580</v>
      </c>
      <c r="C54" s="212"/>
      <c r="D54" s="448" t="s">
        <v>130</v>
      </c>
      <c r="E54" s="448" t="s">
        <v>130</v>
      </c>
      <c r="F54" s="448" t="s">
        <v>130</v>
      </c>
      <c r="G54" s="195"/>
    </row>
    <row r="55" spans="1:7" ht="25.5">
      <c r="A55" s="188" t="s">
        <v>285</v>
      </c>
      <c r="B55" s="347" t="s">
        <v>581</v>
      </c>
      <c r="C55" s="212">
        <v>1231</v>
      </c>
      <c r="D55" s="448" t="s">
        <v>130</v>
      </c>
      <c r="E55" s="448" t="s">
        <v>130</v>
      </c>
      <c r="F55" s="187"/>
      <c r="G55" s="195">
        <v>1231</v>
      </c>
    </row>
    <row r="56" spans="1:7" ht="12.75">
      <c r="A56" s="188"/>
      <c r="B56" s="347"/>
      <c r="C56" s="212"/>
      <c r="D56" s="187"/>
      <c r="E56" s="187"/>
      <c r="F56" s="187"/>
      <c r="G56" s="195"/>
    </row>
    <row r="57" spans="1:7" ht="25.5">
      <c r="A57" s="188" t="s">
        <v>286</v>
      </c>
      <c r="B57" s="347"/>
      <c r="C57" s="212"/>
      <c r="D57" s="187"/>
      <c r="E57" s="187"/>
      <c r="F57" s="187"/>
      <c r="G57" s="195"/>
    </row>
    <row r="58" spans="1:7" ht="12.75">
      <c r="A58" s="188" t="s">
        <v>287</v>
      </c>
      <c r="B58" s="347" t="s">
        <v>582</v>
      </c>
      <c r="C58" s="212"/>
      <c r="D58" s="448" t="s">
        <v>130</v>
      </c>
      <c r="E58" s="448" t="s">
        <v>130</v>
      </c>
      <c r="F58" s="448" t="s">
        <v>130</v>
      </c>
      <c r="G58" s="195"/>
    </row>
    <row r="59" spans="1:7" ht="12.75">
      <c r="A59" s="188" t="s">
        <v>288</v>
      </c>
      <c r="B59" s="347" t="s">
        <v>583</v>
      </c>
      <c r="C59" s="212"/>
      <c r="D59" s="448" t="s">
        <v>130</v>
      </c>
      <c r="E59" s="448" t="s">
        <v>130</v>
      </c>
      <c r="F59" s="448" t="s">
        <v>130</v>
      </c>
      <c r="G59" s="195"/>
    </row>
    <row r="60" spans="1:7" ht="25.5">
      <c r="A60" s="188" t="s">
        <v>285</v>
      </c>
      <c r="B60" s="347" t="s">
        <v>584</v>
      </c>
      <c r="C60" s="212"/>
      <c r="D60" s="448" t="s">
        <v>130</v>
      </c>
      <c r="E60" s="448" t="s">
        <v>130</v>
      </c>
      <c r="F60" s="187"/>
      <c r="G60" s="195"/>
    </row>
    <row r="61" spans="1:7" ht="12.75">
      <c r="A61" s="188"/>
      <c r="B61" s="347"/>
      <c r="C61" s="212">
        <v>0</v>
      </c>
      <c r="D61" s="187">
        <v>-654</v>
      </c>
      <c r="E61" s="187">
        <v>-16</v>
      </c>
      <c r="F61" s="187">
        <v>-561</v>
      </c>
      <c r="G61" s="195">
        <v>-1231</v>
      </c>
    </row>
    <row r="62" spans="1:7" ht="25.5">
      <c r="A62" s="188" t="s">
        <v>292</v>
      </c>
      <c r="B62" s="347" t="s">
        <v>585</v>
      </c>
      <c r="C62" s="212">
        <v>1859</v>
      </c>
      <c r="D62" s="187"/>
      <c r="E62" s="187">
        <f>E47+E51+E61</f>
        <v>3</v>
      </c>
      <c r="F62" s="187">
        <f>F47+F49+F51+F61</f>
        <v>48</v>
      </c>
      <c r="G62" s="187">
        <f>G47+G49+G51+G55+G61</f>
        <v>1910</v>
      </c>
    </row>
    <row r="63" spans="1:7" ht="16.5" thickBot="1">
      <c r="A63" s="190"/>
      <c r="B63" s="348" t="s">
        <v>293</v>
      </c>
      <c r="C63" s="213"/>
      <c r="D63" s="27"/>
      <c r="E63" s="27"/>
      <c r="F63" s="27"/>
      <c r="G63" s="27"/>
    </row>
    <row r="64" spans="1:7" ht="25.5">
      <c r="A64" s="185" t="s">
        <v>263</v>
      </c>
      <c r="B64" s="349" t="s">
        <v>238</v>
      </c>
      <c r="C64" s="185" t="s">
        <v>294</v>
      </c>
      <c r="D64" s="185" t="s">
        <v>295</v>
      </c>
      <c r="E64" s="185" t="s">
        <v>296</v>
      </c>
      <c r="F64" s="186" t="s">
        <v>294</v>
      </c>
      <c r="G64" s="9"/>
    </row>
    <row r="65" spans="1:7" ht="45.75" customHeight="1">
      <c r="A65" s="188" t="s">
        <v>649</v>
      </c>
      <c r="B65" s="347"/>
      <c r="C65" s="212"/>
      <c r="D65" s="187"/>
      <c r="E65" s="187"/>
      <c r="F65" s="195"/>
      <c r="G65" s="9"/>
    </row>
    <row r="66" spans="1:7" ht="12.75">
      <c r="A66" s="380" t="s">
        <v>297</v>
      </c>
      <c r="B66" s="347"/>
      <c r="C66" s="212"/>
      <c r="D66" s="187"/>
      <c r="E66" s="187"/>
      <c r="F66" s="195"/>
      <c r="G66" s="9"/>
    </row>
    <row r="67" spans="1:7" ht="12.75">
      <c r="A67" s="188" t="s">
        <v>298</v>
      </c>
      <c r="B67" s="347"/>
      <c r="C67" s="198"/>
      <c r="D67" s="198"/>
      <c r="E67" s="198"/>
      <c r="F67" s="195"/>
      <c r="G67" s="9"/>
    </row>
    <row r="68" spans="1:7" ht="12.75">
      <c r="A68" s="188" t="s">
        <v>299</v>
      </c>
      <c r="B68" s="347"/>
      <c r="C68" s="198"/>
      <c r="D68" s="187"/>
      <c r="E68" s="198"/>
      <c r="F68" s="195"/>
      <c r="G68" s="9"/>
    </row>
    <row r="69" spans="1:7" ht="12.75">
      <c r="A69" s="188"/>
      <c r="B69" s="347"/>
      <c r="C69" s="198"/>
      <c r="D69" s="187"/>
      <c r="E69" s="187"/>
      <c r="F69" s="195"/>
      <c r="G69" s="9"/>
    </row>
    <row r="70" spans="1:7" ht="12.75">
      <c r="A70" s="380" t="s">
        <v>297</v>
      </c>
      <c r="B70" s="347"/>
      <c r="C70" s="212"/>
      <c r="D70" s="187"/>
      <c r="E70" s="187"/>
      <c r="F70" s="195"/>
      <c r="G70" s="9"/>
    </row>
    <row r="71" spans="1:7" ht="12.75">
      <c r="A71" s="188" t="s">
        <v>298</v>
      </c>
      <c r="B71" s="347"/>
      <c r="C71" s="198"/>
      <c r="D71" s="198"/>
      <c r="E71" s="198"/>
      <c r="F71" s="195"/>
      <c r="G71" s="9"/>
    </row>
    <row r="72" spans="1:7" ht="12.75">
      <c r="A72" s="188" t="s">
        <v>299</v>
      </c>
      <c r="B72" s="347"/>
      <c r="C72" s="198"/>
      <c r="D72" s="187"/>
      <c r="E72" s="198"/>
      <c r="F72" s="195"/>
      <c r="G72" s="9"/>
    </row>
    <row r="73" spans="1:7" ht="38.25">
      <c r="A73" s="188" t="s">
        <v>300</v>
      </c>
      <c r="B73" s="347"/>
      <c r="C73" s="212"/>
      <c r="D73" s="187"/>
      <c r="E73" s="187"/>
      <c r="F73" s="195"/>
      <c r="G73" s="9"/>
    </row>
    <row r="74" spans="1:7" ht="12.75">
      <c r="A74" s="380" t="s">
        <v>297</v>
      </c>
      <c r="B74" s="347"/>
      <c r="C74" s="212"/>
      <c r="D74" s="187"/>
      <c r="E74" s="187"/>
      <c r="F74" s="195"/>
      <c r="G74" s="9"/>
    </row>
    <row r="75" spans="1:7" ht="12.75">
      <c r="A75" s="188" t="s">
        <v>298</v>
      </c>
      <c r="B75" s="347"/>
      <c r="C75" s="198">
        <v>16</v>
      </c>
      <c r="D75" s="198"/>
      <c r="E75" s="198"/>
      <c r="F75" s="195">
        <v>16</v>
      </c>
      <c r="G75" s="9"/>
    </row>
    <row r="76" spans="1:7" ht="12.75">
      <c r="A76" s="188" t="s">
        <v>299</v>
      </c>
      <c r="B76" s="347"/>
      <c r="C76" s="198">
        <v>16</v>
      </c>
      <c r="D76" s="187">
        <v>3</v>
      </c>
      <c r="E76" s="198">
        <v>16</v>
      </c>
      <c r="F76" s="195">
        <v>3</v>
      </c>
      <c r="G76" s="9"/>
    </row>
    <row r="77" spans="1:7" ht="12.75">
      <c r="A77" s="188"/>
      <c r="B77" s="347"/>
      <c r="C77" s="198"/>
      <c r="D77" s="187"/>
      <c r="E77" s="187"/>
      <c r="F77" s="195"/>
      <c r="G77" s="9"/>
    </row>
    <row r="78" spans="1:7" ht="12.75">
      <c r="A78" s="380" t="s">
        <v>297</v>
      </c>
      <c r="B78" s="347"/>
      <c r="C78" s="212"/>
      <c r="D78" s="187"/>
      <c r="E78" s="187"/>
      <c r="F78" s="195"/>
      <c r="G78" s="9"/>
    </row>
    <row r="79" spans="1:7" ht="12.75">
      <c r="A79" s="188" t="s">
        <v>298</v>
      </c>
      <c r="B79" s="347"/>
      <c r="C79" s="198"/>
      <c r="D79" s="198"/>
      <c r="E79" s="198"/>
      <c r="F79" s="195"/>
      <c r="G79" s="9"/>
    </row>
    <row r="80" spans="1:7" ht="12.75">
      <c r="A80" s="188" t="s">
        <v>299</v>
      </c>
      <c r="B80" s="347"/>
      <c r="C80" s="198"/>
      <c r="D80" s="187"/>
      <c r="E80" s="198"/>
      <c r="F80" s="195"/>
      <c r="G80" s="9"/>
    </row>
    <row r="81" spans="1:7" ht="12.75">
      <c r="A81" s="188" t="s">
        <v>301</v>
      </c>
      <c r="B81" s="347"/>
      <c r="C81" s="212"/>
      <c r="D81" s="187"/>
      <c r="E81" s="187"/>
      <c r="F81" s="195"/>
      <c r="G81" s="9"/>
    </row>
    <row r="82" spans="1:7" ht="12.75">
      <c r="A82" s="380" t="s">
        <v>297</v>
      </c>
      <c r="B82" s="347"/>
      <c r="C82" s="212"/>
      <c r="D82" s="187"/>
      <c r="E82" s="187"/>
      <c r="F82" s="195"/>
      <c r="G82" s="9"/>
    </row>
    <row r="83" spans="1:7" ht="12.75">
      <c r="A83" s="188" t="s">
        <v>298</v>
      </c>
      <c r="B83" s="347"/>
      <c r="C83" s="198"/>
      <c r="D83" s="198"/>
      <c r="E83" s="198"/>
      <c r="F83" s="195"/>
      <c r="G83" s="9"/>
    </row>
    <row r="84" spans="1:7" ht="12.75">
      <c r="A84" s="188" t="s">
        <v>299</v>
      </c>
      <c r="B84" s="347"/>
      <c r="C84" s="198"/>
      <c r="D84" s="187"/>
      <c r="E84" s="198"/>
      <c r="F84" s="195"/>
      <c r="G84" s="9"/>
    </row>
    <row r="85" spans="1:7" ht="12.75">
      <c r="A85" s="188"/>
      <c r="B85" s="347"/>
      <c r="C85" s="198"/>
      <c r="D85" s="187"/>
      <c r="E85" s="187"/>
      <c r="F85" s="195"/>
      <c r="G85" s="9"/>
    </row>
    <row r="86" spans="1:7" ht="12.75">
      <c r="A86" s="380" t="s">
        <v>297</v>
      </c>
      <c r="B86" s="347"/>
      <c r="C86" s="212"/>
      <c r="D86" s="187"/>
      <c r="E86" s="187"/>
      <c r="F86" s="195"/>
      <c r="G86" s="9"/>
    </row>
    <row r="87" spans="1:7" ht="12.75">
      <c r="A87" s="188" t="s">
        <v>298</v>
      </c>
      <c r="B87" s="347"/>
      <c r="C87" s="198"/>
      <c r="D87" s="198"/>
      <c r="E87" s="198"/>
      <c r="F87" s="195"/>
      <c r="G87" s="9"/>
    </row>
    <row r="88" spans="1:7" ht="12.75">
      <c r="A88" s="188" t="s">
        <v>299</v>
      </c>
      <c r="B88" s="347"/>
      <c r="C88" s="198"/>
      <c r="D88" s="187"/>
      <c r="E88" s="198"/>
      <c r="F88" s="195"/>
      <c r="G88" s="9"/>
    </row>
    <row r="89" spans="1:7" ht="12.75">
      <c r="A89" s="188"/>
      <c r="B89" s="347"/>
      <c r="C89" s="198"/>
      <c r="D89" s="187"/>
      <c r="E89" s="198"/>
      <c r="F89" s="195"/>
      <c r="G89" s="9"/>
    </row>
    <row r="90" spans="1:7" ht="12.75">
      <c r="A90" s="380" t="s">
        <v>297</v>
      </c>
      <c r="B90" s="347"/>
      <c r="C90" s="198"/>
      <c r="D90" s="187"/>
      <c r="E90" s="198"/>
      <c r="F90" s="195"/>
      <c r="G90" s="9"/>
    </row>
    <row r="91" spans="1:7" ht="12.75">
      <c r="A91" s="188" t="s">
        <v>298</v>
      </c>
      <c r="B91" s="347"/>
      <c r="C91" s="198"/>
      <c r="D91" s="187"/>
      <c r="E91" s="198"/>
      <c r="F91" s="195"/>
      <c r="G91" s="9"/>
    </row>
    <row r="92" spans="1:7" ht="12.75">
      <c r="A92" s="188" t="s">
        <v>299</v>
      </c>
      <c r="B92" s="347"/>
      <c r="C92" s="198"/>
      <c r="D92" s="187"/>
      <c r="E92" s="198"/>
      <c r="F92" s="195"/>
      <c r="G92" s="9"/>
    </row>
    <row r="93" spans="1:7" ht="27.75" customHeight="1">
      <c r="A93" s="188" t="s">
        <v>302</v>
      </c>
      <c r="B93" s="347"/>
      <c r="C93" s="198"/>
      <c r="D93" s="187"/>
      <c r="E93" s="198"/>
      <c r="F93" s="195"/>
      <c r="G93" s="9"/>
    </row>
    <row r="94" spans="1:7" ht="12.75">
      <c r="A94" s="380" t="s">
        <v>297</v>
      </c>
      <c r="B94" s="347"/>
      <c r="C94" s="198"/>
      <c r="D94" s="187"/>
      <c r="E94" s="198"/>
      <c r="F94" s="195"/>
      <c r="G94" s="9"/>
    </row>
    <row r="95" spans="1:7" ht="12.75">
      <c r="A95" s="188" t="s">
        <v>298</v>
      </c>
      <c r="B95" s="347"/>
      <c r="C95" s="198"/>
      <c r="D95" s="187"/>
      <c r="E95" s="198"/>
      <c r="F95" s="195"/>
      <c r="G95" s="9"/>
    </row>
    <row r="96" spans="1:7" ht="12.75">
      <c r="A96" s="188" t="s">
        <v>299</v>
      </c>
      <c r="B96" s="347"/>
      <c r="C96" s="198"/>
      <c r="D96" s="187"/>
      <c r="E96" s="198"/>
      <c r="F96" s="195"/>
      <c r="G96" s="9"/>
    </row>
    <row r="97" spans="1:7" ht="12.75">
      <c r="A97" s="188"/>
      <c r="B97" s="347"/>
      <c r="C97" s="198"/>
      <c r="D97" s="187"/>
      <c r="E97" s="198"/>
      <c r="F97" s="195"/>
      <c r="G97" s="9"/>
    </row>
    <row r="98" spans="1:7" ht="12.75">
      <c r="A98" s="380" t="s">
        <v>297</v>
      </c>
      <c r="B98" s="347"/>
      <c r="C98" s="198"/>
      <c r="D98" s="187"/>
      <c r="E98" s="198"/>
      <c r="F98" s="195"/>
      <c r="G98" s="9"/>
    </row>
    <row r="99" spans="1:7" ht="12.75">
      <c r="A99" s="188" t="s">
        <v>298</v>
      </c>
      <c r="B99" s="347"/>
      <c r="C99" s="198"/>
      <c r="D99" s="187"/>
      <c r="E99" s="198"/>
      <c r="F99" s="195"/>
      <c r="G99" s="9"/>
    </row>
    <row r="100" spans="1:7" ht="12.75">
      <c r="A100" s="188" t="s">
        <v>299</v>
      </c>
      <c r="B100" s="347"/>
      <c r="C100" s="212"/>
      <c r="D100" s="448" t="s">
        <v>130</v>
      </c>
      <c r="E100" s="448" t="s">
        <v>130</v>
      </c>
      <c r="F100" s="195"/>
      <c r="G100" s="9"/>
    </row>
    <row r="101" spans="1:7" ht="16.5" thickBot="1">
      <c r="A101" s="16"/>
      <c r="B101" s="350" t="s">
        <v>303</v>
      </c>
      <c r="C101" s="27"/>
      <c r="D101" s="27"/>
      <c r="E101" s="27"/>
      <c r="F101" s="27"/>
      <c r="G101" s="27"/>
    </row>
    <row r="102" spans="1:7" ht="30" customHeight="1">
      <c r="A102" s="191"/>
      <c r="B102" s="351"/>
      <c r="C102" s="356"/>
      <c r="D102" s="200" t="s">
        <v>304</v>
      </c>
      <c r="E102" s="199"/>
      <c r="F102" s="200" t="s">
        <v>305</v>
      </c>
      <c r="G102" s="201"/>
    </row>
    <row r="103" spans="1:7" ht="13.5" thickBot="1">
      <c r="A103" s="120" t="s">
        <v>306</v>
      </c>
      <c r="B103" s="352" t="s">
        <v>560</v>
      </c>
      <c r="C103" s="410"/>
      <c r="D103" s="449"/>
      <c r="E103" s="450"/>
      <c r="F103" s="451"/>
      <c r="G103" s="452"/>
    </row>
    <row r="104" spans="1:7" ht="28.5" customHeight="1">
      <c r="A104" s="120"/>
      <c r="B104" s="352"/>
      <c r="C104" s="192"/>
      <c r="D104" s="192" t="s">
        <v>307</v>
      </c>
      <c r="E104" s="177"/>
      <c r="F104" s="200" t="s">
        <v>308</v>
      </c>
      <c r="G104" s="201"/>
    </row>
    <row r="105" spans="1:7" ht="38.25">
      <c r="A105" s="120"/>
      <c r="B105" s="352"/>
      <c r="C105" s="192"/>
      <c r="D105" s="193" t="s">
        <v>309</v>
      </c>
      <c r="E105" s="193" t="s">
        <v>310</v>
      </c>
      <c r="F105" s="193" t="s">
        <v>309</v>
      </c>
      <c r="G105" s="194" t="s">
        <v>310</v>
      </c>
    </row>
    <row r="106" spans="1:7" ht="44.25" customHeight="1">
      <c r="A106" s="188" t="s">
        <v>311</v>
      </c>
      <c r="B106" s="352" t="s">
        <v>586</v>
      </c>
      <c r="C106" s="214"/>
      <c r="D106" s="187"/>
      <c r="E106" s="187"/>
      <c r="F106" s="187"/>
      <c r="G106" s="195"/>
    </row>
    <row r="107" spans="1:7" ht="12.75">
      <c r="A107" s="188" t="s">
        <v>312</v>
      </c>
      <c r="B107" s="352"/>
      <c r="C107" s="214"/>
      <c r="D107" s="187"/>
      <c r="E107" s="187"/>
      <c r="F107" s="187"/>
      <c r="G107" s="195"/>
    </row>
    <row r="108" spans="1:7" ht="12.75">
      <c r="A108" s="188"/>
      <c r="B108" s="352"/>
      <c r="C108" s="214"/>
      <c r="D108" s="187"/>
      <c r="E108" s="187"/>
      <c r="F108" s="187"/>
      <c r="G108" s="195"/>
    </row>
    <row r="109" spans="1:7" ht="12.75">
      <c r="A109" s="188"/>
      <c r="B109" s="352"/>
      <c r="C109" s="214"/>
      <c r="D109" s="187"/>
      <c r="E109" s="187"/>
      <c r="F109" s="187"/>
      <c r="G109" s="195"/>
    </row>
    <row r="110" spans="1:7" ht="12.75">
      <c r="A110" s="188"/>
      <c r="B110" s="352"/>
      <c r="C110" s="214"/>
      <c r="D110" s="187"/>
      <c r="E110" s="187"/>
      <c r="F110" s="187"/>
      <c r="G110" s="195"/>
    </row>
    <row r="111" spans="1:7" ht="25.5">
      <c r="A111" s="188" t="s">
        <v>313</v>
      </c>
      <c r="B111" s="352" t="s">
        <v>587</v>
      </c>
      <c r="C111" s="214"/>
      <c r="D111" s="187"/>
      <c r="E111" s="187"/>
      <c r="F111" s="187"/>
      <c r="G111" s="195"/>
    </row>
    <row r="112" spans="1:7" ht="12.75">
      <c r="A112" s="188" t="s">
        <v>312</v>
      </c>
      <c r="B112" s="352"/>
      <c r="C112" s="214"/>
      <c r="D112" s="187"/>
      <c r="E112" s="187"/>
      <c r="F112" s="187"/>
      <c r="G112" s="195"/>
    </row>
    <row r="113" spans="1:7" ht="12.75">
      <c r="A113" s="188"/>
      <c r="B113" s="352"/>
      <c r="C113" s="214"/>
      <c r="D113" s="187"/>
      <c r="E113" s="187"/>
      <c r="F113" s="187"/>
      <c r="G113" s="195"/>
    </row>
    <row r="114" spans="1:7" ht="12.75">
      <c r="A114" s="188"/>
      <c r="B114" s="352"/>
      <c r="C114" s="214"/>
      <c r="D114" s="187"/>
      <c r="E114" s="187"/>
      <c r="F114" s="187"/>
      <c r="G114" s="195"/>
    </row>
    <row r="115" spans="1:7" ht="13.5" thickBot="1">
      <c r="A115" s="189"/>
      <c r="B115" s="353"/>
      <c r="C115" s="215"/>
      <c r="D115" s="196"/>
      <c r="E115" s="196"/>
      <c r="F115" s="196"/>
      <c r="G115" s="197"/>
    </row>
    <row r="116" spans="1:7" ht="12.75">
      <c r="A116" s="94"/>
      <c r="B116" s="354"/>
      <c r="C116" s="99"/>
      <c r="D116" s="49"/>
      <c r="E116" s="49"/>
      <c r="F116" s="49"/>
      <c r="G116" s="49"/>
    </row>
    <row r="117" spans="1:6" ht="12.75">
      <c r="A117" s="16"/>
      <c r="B117" s="357"/>
      <c r="C117" s="16"/>
      <c r="D117" s="16"/>
      <c r="E117" s="16"/>
      <c r="F117" s="16"/>
    </row>
    <row r="118" spans="1:6" ht="12.75">
      <c r="A118" s="16" t="s">
        <v>314</v>
      </c>
      <c r="B118" s="358"/>
      <c r="C118" s="342"/>
      <c r="D118" s="16"/>
      <c r="E118" s="342"/>
      <c r="F118" s="16"/>
    </row>
    <row r="119" spans="1:6" ht="7.5" customHeight="1">
      <c r="A119" s="16"/>
      <c r="B119" s="357"/>
      <c r="C119" s="16"/>
      <c r="D119" s="16"/>
      <c r="E119" s="16"/>
      <c r="F119" s="16"/>
    </row>
    <row r="120" spans="1:6" ht="12.75">
      <c r="A120" s="16" t="s">
        <v>315</v>
      </c>
      <c r="B120" s="357"/>
      <c r="C120" s="16"/>
      <c r="D120" s="16"/>
      <c r="E120" s="16"/>
      <c r="F120" s="16"/>
    </row>
    <row r="121" spans="1:6" ht="12.75">
      <c r="A121" s="16"/>
      <c r="B121" s="357"/>
      <c r="C121" s="16"/>
      <c r="D121" s="16"/>
      <c r="E121" s="16"/>
      <c r="F121" s="16"/>
    </row>
    <row r="122" spans="1:6" ht="12.75">
      <c r="A122" s="172" t="s">
        <v>163</v>
      </c>
      <c r="B122" s="357"/>
      <c r="C122" s="16"/>
      <c r="D122" s="16"/>
      <c r="E122" s="16"/>
      <c r="F122" s="16"/>
    </row>
    <row r="123" spans="1:6" ht="12.75">
      <c r="A123" s="16"/>
      <c r="B123" s="357"/>
      <c r="C123" s="16"/>
      <c r="D123" s="16"/>
      <c r="E123" s="16"/>
      <c r="F123" s="16"/>
    </row>
    <row r="124" spans="1:6" ht="12.75">
      <c r="A124" s="16"/>
      <c r="B124" s="357"/>
      <c r="C124" s="16"/>
      <c r="D124" s="16"/>
      <c r="E124" s="16"/>
      <c r="F124" s="16"/>
    </row>
  </sheetData>
  <sheetProtection password="CDA6" sheet="1" objects="1" scenarios="1"/>
  <printOptions/>
  <pageMargins left="0.2755905511811024" right="0.31496062992125984" top="0.5905511811023623" bottom="0.3937007874015748" header="0.31496062992125984" footer="0.31496062992125984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58">
      <selection activeCell="D63" sqref="D63"/>
    </sheetView>
  </sheetViews>
  <sheetFormatPr defaultColWidth="9.00390625" defaultRowHeight="12.75"/>
  <cols>
    <col min="1" max="1" width="44.75390625" style="0" customWidth="1"/>
    <col min="2" max="2" width="5.75390625" style="367" customWidth="1"/>
    <col min="3" max="3" width="16.00390625" style="0" customWidth="1"/>
    <col min="4" max="4" width="15.75390625" style="0" customWidth="1"/>
  </cols>
  <sheetData>
    <row r="1" spans="1:5" ht="12.75">
      <c r="A1" s="251"/>
      <c r="B1" s="359"/>
      <c r="C1" s="252"/>
      <c r="E1" s="253" t="s">
        <v>447</v>
      </c>
    </row>
    <row r="2" spans="1:5" ht="12.75">
      <c r="A2" s="251"/>
      <c r="B2" s="359"/>
      <c r="C2" s="462" t="s">
        <v>448</v>
      </c>
      <c r="D2" s="462"/>
      <c r="E2" s="462"/>
    </row>
    <row r="3" spans="1:7" ht="15">
      <c r="A3" s="217"/>
      <c r="B3" s="360"/>
      <c r="C3" s="463" t="s">
        <v>452</v>
      </c>
      <c r="D3" s="463"/>
      <c r="E3" s="463"/>
      <c r="G3" s="250"/>
    </row>
    <row r="4" spans="1:7" ht="15">
      <c r="A4" s="251"/>
      <c r="B4" s="361" t="s">
        <v>463</v>
      </c>
      <c r="C4" s="255"/>
      <c r="D4" s="255"/>
      <c r="E4" s="254"/>
      <c r="F4" s="254"/>
      <c r="G4" s="234"/>
    </row>
    <row r="5" spans="1:5" ht="13.5" thickBot="1">
      <c r="A5" s="256"/>
      <c r="B5" s="362"/>
      <c r="C5" s="256"/>
      <c r="D5" s="254"/>
      <c r="E5" s="257" t="s">
        <v>69</v>
      </c>
    </row>
    <row r="6" spans="1:5" ht="12.75">
      <c r="A6" s="258" t="s">
        <v>696</v>
      </c>
      <c r="B6" s="359"/>
      <c r="C6" s="256" t="s">
        <v>460</v>
      </c>
      <c r="E6" s="259" t="s">
        <v>461</v>
      </c>
    </row>
    <row r="7" spans="1:5" ht="12.75">
      <c r="A7" s="256"/>
      <c r="B7" s="360"/>
      <c r="C7" s="256" t="s">
        <v>71</v>
      </c>
      <c r="E7" s="260"/>
    </row>
    <row r="8" spans="1:5" ht="12.75">
      <c r="A8" s="256" t="s">
        <v>697</v>
      </c>
      <c r="B8" s="360"/>
      <c r="C8" s="256" t="s">
        <v>73</v>
      </c>
      <c r="E8" s="261"/>
    </row>
    <row r="9" spans="1:5" ht="12.75">
      <c r="A9" s="256" t="s">
        <v>74</v>
      </c>
      <c r="B9" s="360"/>
      <c r="C9" s="256"/>
      <c r="E9" s="261"/>
    </row>
    <row r="10" spans="1:5" ht="12.75">
      <c r="A10" s="256" t="s">
        <v>75</v>
      </c>
      <c r="B10" s="360"/>
      <c r="C10" s="256" t="s">
        <v>76</v>
      </c>
      <c r="E10" s="262"/>
    </row>
    <row r="11" spans="1:5" ht="12.75">
      <c r="A11" s="256" t="s">
        <v>77</v>
      </c>
      <c r="B11" s="360"/>
      <c r="C11" s="256" t="s">
        <v>78</v>
      </c>
      <c r="E11" s="261"/>
    </row>
    <row r="12" spans="1:5" ht="12.75">
      <c r="A12" s="256" t="s">
        <v>79</v>
      </c>
      <c r="B12" s="360"/>
      <c r="C12" s="256" t="s">
        <v>451</v>
      </c>
      <c r="E12" s="261"/>
    </row>
    <row r="13" spans="1:5" ht="12.75">
      <c r="A13" s="256" t="s">
        <v>80</v>
      </c>
      <c r="B13" s="360"/>
      <c r="C13" s="256"/>
      <c r="E13" s="264"/>
    </row>
    <row r="14" spans="1:5" ht="13.5" thickBot="1">
      <c r="A14" s="256" t="s">
        <v>462</v>
      </c>
      <c r="B14" s="360"/>
      <c r="C14" s="256" t="s">
        <v>82</v>
      </c>
      <c r="E14" s="265" t="s">
        <v>83</v>
      </c>
    </row>
    <row r="15" spans="1:7" ht="14.25">
      <c r="A15" s="256" t="s">
        <v>84</v>
      </c>
      <c r="B15" s="362"/>
      <c r="C15" s="256"/>
      <c r="E15" s="254"/>
      <c r="F15" s="254"/>
      <c r="G15" s="234"/>
    </row>
    <row r="16" spans="1:7" ht="14.25">
      <c r="A16" s="256" t="s">
        <v>85</v>
      </c>
      <c r="B16" s="362"/>
      <c r="C16" s="256"/>
      <c r="D16" s="256"/>
      <c r="E16" s="254"/>
      <c r="F16" s="254"/>
      <c r="G16" s="234"/>
    </row>
    <row r="17" spans="1:5" ht="12.75">
      <c r="A17" s="256"/>
      <c r="B17" s="362"/>
      <c r="C17" s="254"/>
      <c r="D17" s="266" t="s">
        <v>86</v>
      </c>
      <c r="E17" s="12"/>
    </row>
    <row r="18" spans="1:5" ht="12.75">
      <c r="A18" s="256"/>
      <c r="B18" s="362"/>
      <c r="C18" s="254"/>
      <c r="D18" s="266" t="s">
        <v>87</v>
      </c>
      <c r="E18" s="12"/>
    </row>
    <row r="20" spans="1:4" ht="48">
      <c r="A20" s="204" t="s">
        <v>263</v>
      </c>
      <c r="B20" s="363" t="s">
        <v>238</v>
      </c>
      <c r="C20" s="205" t="s">
        <v>309</v>
      </c>
      <c r="D20" s="205" t="s">
        <v>316</v>
      </c>
    </row>
    <row r="21" spans="1:5" ht="25.5">
      <c r="A21" s="206" t="s">
        <v>317</v>
      </c>
      <c r="B21" s="364" t="s">
        <v>546</v>
      </c>
      <c r="C21" s="142">
        <v>185</v>
      </c>
      <c r="D21" s="142">
        <v>255</v>
      </c>
      <c r="E21" s="183"/>
    </row>
    <row r="22" spans="1:5" ht="25.5">
      <c r="A22" s="368" t="s">
        <v>318</v>
      </c>
      <c r="B22" s="364"/>
      <c r="C22" s="142"/>
      <c r="D22" s="142"/>
      <c r="E22" s="183"/>
    </row>
    <row r="23" spans="1:5" ht="14.25" customHeight="1">
      <c r="A23" s="206" t="s">
        <v>319</v>
      </c>
      <c r="B23" s="364" t="s">
        <v>547</v>
      </c>
      <c r="C23" s="142">
        <v>11312</v>
      </c>
      <c r="D23" s="142">
        <v>10936</v>
      </c>
      <c r="E23" s="183"/>
    </row>
    <row r="24" spans="1:5" ht="26.25" customHeight="1">
      <c r="A24" s="206" t="s">
        <v>588</v>
      </c>
      <c r="B24" s="364" t="s">
        <v>549</v>
      </c>
      <c r="C24" s="142"/>
      <c r="D24" s="142"/>
      <c r="E24" s="183"/>
    </row>
    <row r="25" spans="1:5" ht="14.25" customHeight="1">
      <c r="A25" s="206"/>
      <c r="B25" s="364"/>
      <c r="C25" s="142"/>
      <c r="D25" s="142"/>
      <c r="E25" s="183"/>
    </row>
    <row r="26" spans="1:5" ht="12.75">
      <c r="A26" s="206" t="s">
        <v>320</v>
      </c>
      <c r="B26" s="364" t="s">
        <v>551</v>
      </c>
      <c r="C26" s="142">
        <v>23</v>
      </c>
      <c r="D26" s="142">
        <v>570</v>
      </c>
      <c r="E26" s="183"/>
    </row>
    <row r="27" spans="1:5" ht="12.75">
      <c r="A27" s="435" t="s">
        <v>321</v>
      </c>
      <c r="B27" s="437"/>
      <c r="C27" s="432">
        <f>SUM(C28:C35)</f>
        <v>11400</v>
      </c>
      <c r="D27" s="432">
        <f>SUM(D28:D35)</f>
        <v>11576</v>
      </c>
      <c r="E27" s="183"/>
    </row>
    <row r="28" spans="1:5" ht="25.5">
      <c r="A28" s="206" t="s">
        <v>322</v>
      </c>
      <c r="B28" s="364" t="s">
        <v>558</v>
      </c>
      <c r="C28" s="142">
        <v>1215</v>
      </c>
      <c r="D28" s="142">
        <v>1351</v>
      </c>
      <c r="E28" s="183"/>
    </row>
    <row r="29" spans="1:5" ht="12.75">
      <c r="A29" s="206" t="s">
        <v>323</v>
      </c>
      <c r="B29" s="364" t="s">
        <v>589</v>
      </c>
      <c r="C29" s="142">
        <v>5918</v>
      </c>
      <c r="D29" s="142">
        <v>5211</v>
      </c>
      <c r="E29" s="183"/>
    </row>
    <row r="30" spans="1:5" ht="12.75">
      <c r="A30" s="206" t="s">
        <v>324</v>
      </c>
      <c r="B30" s="364" t="s">
        <v>590</v>
      </c>
      <c r="C30" s="142"/>
      <c r="D30" s="216"/>
      <c r="E30" s="183"/>
    </row>
    <row r="31" spans="1:5" ht="12.75">
      <c r="A31" s="206" t="s">
        <v>325</v>
      </c>
      <c r="B31" s="364" t="s">
        <v>591</v>
      </c>
      <c r="C31" s="142">
        <v>2522</v>
      </c>
      <c r="D31" s="142">
        <v>2885</v>
      </c>
      <c r="E31" s="183"/>
    </row>
    <row r="32" spans="1:5" ht="12.75">
      <c r="A32" s="206" t="s">
        <v>592</v>
      </c>
      <c r="B32" s="365" t="s">
        <v>593</v>
      </c>
      <c r="C32" s="142"/>
      <c r="D32" s="142"/>
      <c r="E32" s="183"/>
    </row>
    <row r="33" spans="1:5" ht="12.75">
      <c r="A33" s="206" t="s">
        <v>594</v>
      </c>
      <c r="B33" s="365" t="s">
        <v>595</v>
      </c>
      <c r="C33" s="142"/>
      <c r="D33" s="142"/>
      <c r="E33" s="202"/>
    </row>
    <row r="34" spans="1:5" ht="12.75">
      <c r="A34" s="206" t="s">
        <v>596</v>
      </c>
      <c r="B34" s="365" t="s">
        <v>597</v>
      </c>
      <c r="C34" s="142"/>
      <c r="D34" s="142"/>
      <c r="E34" s="202"/>
    </row>
    <row r="35" spans="1:5" ht="12.75">
      <c r="A35" s="206" t="s">
        <v>326</v>
      </c>
      <c r="B35" s="365" t="s">
        <v>559</v>
      </c>
      <c r="C35" s="142">
        <v>1745</v>
      </c>
      <c r="D35" s="216">
        <v>2129</v>
      </c>
      <c r="E35" s="183"/>
    </row>
    <row r="36" spans="1:5" ht="25.5">
      <c r="A36" s="435" t="s">
        <v>327</v>
      </c>
      <c r="B36" s="436" t="s">
        <v>560</v>
      </c>
      <c r="C36" s="432">
        <f>C23+C26-C27</f>
        <v>-65</v>
      </c>
      <c r="D36" s="432">
        <f>D23+D26-D27</f>
        <v>-70</v>
      </c>
      <c r="E36" s="183"/>
    </row>
    <row r="37" spans="1:5" ht="25.5">
      <c r="A37" s="368" t="s">
        <v>328</v>
      </c>
      <c r="B37" s="365"/>
      <c r="C37" s="142"/>
      <c r="D37" s="203"/>
      <c r="E37" s="183"/>
    </row>
    <row r="38" spans="1:5" ht="25.5">
      <c r="A38" s="206" t="s">
        <v>329</v>
      </c>
      <c r="B38" s="365" t="s">
        <v>586</v>
      </c>
      <c r="C38" s="142"/>
      <c r="D38" s="142"/>
      <c r="E38" s="183"/>
    </row>
    <row r="39" spans="1:5" ht="25.5">
      <c r="A39" s="206" t="s">
        <v>330</v>
      </c>
      <c r="B39" s="364" t="s">
        <v>587</v>
      </c>
      <c r="C39" s="142"/>
      <c r="D39" s="216"/>
      <c r="E39" s="183"/>
    </row>
    <row r="40" spans="1:5" ht="12.75">
      <c r="A40" s="206" t="s">
        <v>331</v>
      </c>
      <c r="B40" s="364" t="s">
        <v>598</v>
      </c>
      <c r="C40" s="142"/>
      <c r="D40" s="216"/>
      <c r="E40" s="183"/>
    </row>
    <row r="41" spans="1:5" ht="12.75">
      <c r="A41" s="206" t="s">
        <v>332</v>
      </c>
      <c r="B41" s="364" t="s">
        <v>599</v>
      </c>
      <c r="C41" s="142"/>
      <c r="D41" s="142"/>
      <c r="E41" s="183"/>
    </row>
    <row r="42" spans="1:5" ht="25.5">
      <c r="A42" s="435" t="s">
        <v>333</v>
      </c>
      <c r="B42" s="437" t="s">
        <v>600</v>
      </c>
      <c r="C42" s="432">
        <f>C43+C44</f>
        <v>0</v>
      </c>
      <c r="D42" s="432">
        <f>D43+D44</f>
        <v>0</v>
      </c>
      <c r="E42" s="183"/>
    </row>
    <row r="43" spans="1:5" ht="12.75">
      <c r="A43" s="206"/>
      <c r="B43" s="364"/>
      <c r="C43" s="142"/>
      <c r="D43" s="142"/>
      <c r="E43" s="183"/>
    </row>
    <row r="44" spans="1:5" ht="12.75">
      <c r="A44" s="206"/>
      <c r="B44" s="364"/>
      <c r="C44" s="142"/>
      <c r="D44" s="142"/>
      <c r="E44" s="183"/>
    </row>
    <row r="45" spans="1:5" ht="12.75">
      <c r="A45" s="206" t="s">
        <v>334</v>
      </c>
      <c r="B45" s="364" t="s">
        <v>601</v>
      </c>
      <c r="C45" s="142"/>
      <c r="D45" s="142"/>
      <c r="E45" s="183"/>
    </row>
    <row r="46" spans="1:5" ht="38.25">
      <c r="A46" s="206" t="s">
        <v>335</v>
      </c>
      <c r="B46" s="364" t="s">
        <v>602</v>
      </c>
      <c r="C46" s="142"/>
      <c r="D46" s="142"/>
      <c r="E46" s="183"/>
    </row>
    <row r="47" spans="1:5" ht="25.5">
      <c r="A47" s="206" t="s">
        <v>336</v>
      </c>
      <c r="B47" s="364" t="s">
        <v>603</v>
      </c>
      <c r="C47" s="142"/>
      <c r="D47" s="142"/>
      <c r="E47" s="183"/>
    </row>
    <row r="48" spans="1:5" ht="12.75">
      <c r="A48" s="435" t="s">
        <v>337</v>
      </c>
      <c r="B48" s="437" t="s">
        <v>604</v>
      </c>
      <c r="C48" s="432">
        <f>C49+C50</f>
        <v>0</v>
      </c>
      <c r="D48" s="432">
        <f>D49+D50</f>
        <v>0</v>
      </c>
      <c r="E48" s="183"/>
    </row>
    <row r="49" spans="1:5" ht="12.75">
      <c r="A49" s="206"/>
      <c r="B49" s="364"/>
      <c r="C49" s="142"/>
      <c r="D49" s="142"/>
      <c r="E49" s="183"/>
    </row>
    <row r="50" spans="1:5" ht="12.75">
      <c r="A50" s="206"/>
      <c r="B50" s="364"/>
      <c r="C50" s="142"/>
      <c r="D50" s="142"/>
      <c r="E50" s="183"/>
    </row>
    <row r="51" spans="1:5" ht="25.5">
      <c r="A51" s="435" t="s">
        <v>338</v>
      </c>
      <c r="B51" s="437" t="s">
        <v>605</v>
      </c>
      <c r="C51" s="432">
        <f>C38+C39+C40+C41+C42-C45-C46-C47-C48</f>
        <v>0</v>
      </c>
      <c r="D51" s="432">
        <f>D38+D39+D40+D41+D42-D45-D46-D47-D48</f>
        <v>0</v>
      </c>
      <c r="E51" s="183"/>
    </row>
    <row r="52" spans="1:5" ht="25.5">
      <c r="A52" s="368" t="s">
        <v>339</v>
      </c>
      <c r="B52" s="364"/>
      <c r="C52" s="142"/>
      <c r="D52" s="142"/>
      <c r="E52" s="183"/>
    </row>
    <row r="53" spans="1:5" ht="25.5">
      <c r="A53" s="206" t="s">
        <v>340</v>
      </c>
      <c r="B53" s="364" t="s">
        <v>606</v>
      </c>
      <c r="C53" s="142"/>
      <c r="D53" s="142"/>
      <c r="E53" s="183"/>
    </row>
    <row r="54" spans="1:5" ht="25.5">
      <c r="A54" s="435" t="s">
        <v>341</v>
      </c>
      <c r="B54" s="437" t="s">
        <v>607</v>
      </c>
      <c r="C54" s="432">
        <f>C55+C56</f>
        <v>0</v>
      </c>
      <c r="D54" s="432">
        <f>D55+D56</f>
        <v>0</v>
      </c>
      <c r="E54" s="183"/>
    </row>
    <row r="55" spans="1:5" ht="12.75">
      <c r="A55" s="206"/>
      <c r="B55" s="364"/>
      <c r="C55" s="142"/>
      <c r="D55" s="142"/>
      <c r="E55" s="183"/>
    </row>
    <row r="56" spans="1:5" ht="12.75">
      <c r="A56" s="206"/>
      <c r="B56" s="364"/>
      <c r="C56" s="142"/>
      <c r="D56" s="142"/>
      <c r="E56" s="183"/>
    </row>
    <row r="57" spans="1:5" ht="12.75">
      <c r="A57" s="206" t="s">
        <v>342</v>
      </c>
      <c r="B57" s="364" t="s">
        <v>608</v>
      </c>
      <c r="C57" s="142"/>
      <c r="D57" s="142"/>
      <c r="E57" s="183"/>
    </row>
    <row r="58" spans="1:5" ht="12.75">
      <c r="A58" s="435" t="s">
        <v>343</v>
      </c>
      <c r="B58" s="437" t="s">
        <v>609</v>
      </c>
      <c r="C58" s="432">
        <f>C59+C60</f>
        <v>0</v>
      </c>
      <c r="D58" s="432">
        <f>D59+D60</f>
        <v>0</v>
      </c>
      <c r="E58" s="183"/>
    </row>
    <row r="59" spans="1:5" ht="12.75">
      <c r="A59" s="206"/>
      <c r="B59" s="364"/>
      <c r="C59" s="142"/>
      <c r="D59" s="142"/>
      <c r="E59" s="183"/>
    </row>
    <row r="60" spans="1:5" ht="12.75">
      <c r="A60" s="206"/>
      <c r="B60" s="364"/>
      <c r="C60" s="142"/>
      <c r="D60" s="142"/>
      <c r="E60" s="183"/>
    </row>
    <row r="61" spans="1:5" ht="25.5">
      <c r="A61" s="435" t="s">
        <v>344</v>
      </c>
      <c r="B61" s="437" t="s">
        <v>610</v>
      </c>
      <c r="C61" s="432">
        <f>C53+C54-C57-C58</f>
        <v>0</v>
      </c>
      <c r="D61" s="432">
        <f>D53+D54-D57-D58</f>
        <v>0</v>
      </c>
      <c r="E61" s="183"/>
    </row>
    <row r="62" spans="1:5" ht="25.5">
      <c r="A62" s="206" t="s">
        <v>345</v>
      </c>
      <c r="B62" s="364" t="s">
        <v>611</v>
      </c>
      <c r="C62" s="142">
        <v>-65</v>
      </c>
      <c r="D62" s="142">
        <v>-70</v>
      </c>
      <c r="E62" s="183"/>
    </row>
    <row r="63" spans="1:5" ht="25.5">
      <c r="A63" s="438" t="s">
        <v>346</v>
      </c>
      <c r="B63" s="437" t="s">
        <v>612</v>
      </c>
      <c r="C63" s="432">
        <f>C21+C36+C51+C61</f>
        <v>120</v>
      </c>
      <c r="D63" s="432">
        <f>D21+D36+D51+D61</f>
        <v>185</v>
      </c>
      <c r="E63" s="183"/>
    </row>
    <row r="64" spans="1:5" ht="25.5">
      <c r="A64" s="206" t="s">
        <v>347</v>
      </c>
      <c r="B64" s="364" t="s">
        <v>613</v>
      </c>
      <c r="C64" s="142"/>
      <c r="D64" s="142"/>
      <c r="E64" s="183"/>
    </row>
    <row r="65" spans="1:5" ht="12.75">
      <c r="A65" s="183"/>
      <c r="B65" s="366"/>
      <c r="C65" s="100"/>
      <c r="D65" s="113"/>
      <c r="E65" s="183"/>
    </row>
    <row r="66" spans="1:5" ht="12.75">
      <c r="A66" s="183"/>
      <c r="B66" s="366"/>
      <c r="C66" s="100"/>
      <c r="D66" s="100"/>
      <c r="E66" s="183"/>
    </row>
    <row r="67" spans="3:4" ht="12.75">
      <c r="C67" s="16"/>
      <c r="D67" s="16"/>
    </row>
    <row r="70" spans="1:3" ht="12.75">
      <c r="A70" t="s">
        <v>314</v>
      </c>
      <c r="C70" s="13"/>
    </row>
    <row r="71" ht="14.25" customHeight="1"/>
    <row r="72" ht="12.75">
      <c r="A72" t="s">
        <v>315</v>
      </c>
    </row>
    <row r="75" ht="12.75">
      <c r="A75" s="143" t="s">
        <v>163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zoomScale="90" zoomScaleNormal="90" zoomScalePageLayoutView="0" workbookViewId="0" topLeftCell="B58">
      <selection activeCell="E71" sqref="E71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3.00390625" style="9" customWidth="1"/>
    <col min="5" max="5" width="12.625" style="9" customWidth="1"/>
    <col min="6" max="6" width="12.125" style="9" customWidth="1"/>
    <col min="7" max="16384" width="9.00390625" style="9" customWidth="1"/>
  </cols>
  <sheetData>
    <row r="1" spans="1:5" ht="12.75">
      <c r="A1" s="284"/>
      <c r="B1" s="284"/>
      <c r="C1" s="285"/>
      <c r="E1" s="286" t="s">
        <v>447</v>
      </c>
    </row>
    <row r="2" spans="1:5" ht="12.75">
      <c r="A2" s="284"/>
      <c r="B2" s="284"/>
      <c r="C2" s="478" t="s">
        <v>448</v>
      </c>
      <c r="D2" s="478"/>
      <c r="E2" s="478"/>
    </row>
    <row r="3" spans="1:5" ht="12.75">
      <c r="A3" s="287"/>
      <c r="B3" s="288"/>
      <c r="C3" s="479" t="s">
        <v>452</v>
      </c>
      <c r="D3" s="479"/>
      <c r="E3" s="479"/>
    </row>
    <row r="4" spans="1:5" ht="15">
      <c r="A4" s="284"/>
      <c r="B4" s="289" t="s">
        <v>466</v>
      </c>
      <c r="C4" s="290"/>
      <c r="D4" s="290"/>
      <c r="E4" s="288"/>
    </row>
    <row r="5" spans="1:5" ht="13.5" thickBot="1">
      <c r="A5" s="256"/>
      <c r="B5" s="256"/>
      <c r="C5" s="256"/>
      <c r="D5" s="288"/>
      <c r="E5" s="257" t="s">
        <v>69</v>
      </c>
    </row>
    <row r="6" spans="1:5" ht="12.75">
      <c r="A6" s="258" t="s">
        <v>703</v>
      </c>
      <c r="B6" s="284"/>
      <c r="C6" s="256" t="s">
        <v>465</v>
      </c>
      <c r="E6" s="259" t="s">
        <v>464</v>
      </c>
    </row>
    <row r="7" spans="1:5" ht="12.75">
      <c r="A7" s="256"/>
      <c r="B7" s="288"/>
      <c r="C7" s="256" t="s">
        <v>71</v>
      </c>
      <c r="E7" s="260"/>
    </row>
    <row r="8" spans="1:5" ht="12.75">
      <c r="A8" s="256" t="s">
        <v>692</v>
      </c>
      <c r="B8" s="288"/>
      <c r="C8" s="256" t="s">
        <v>73</v>
      </c>
      <c r="E8" s="261"/>
    </row>
    <row r="9" spans="1:5" ht="12.75">
      <c r="A9" s="256" t="s">
        <v>74</v>
      </c>
      <c r="B9" s="288"/>
      <c r="C9" s="256"/>
      <c r="E9" s="261"/>
    </row>
    <row r="10" spans="1:5" ht="12.75">
      <c r="A10" s="256" t="s">
        <v>75</v>
      </c>
      <c r="B10" s="288"/>
      <c r="C10" s="256" t="s">
        <v>76</v>
      </c>
      <c r="E10" s="262"/>
    </row>
    <row r="11" spans="1:5" ht="12.75">
      <c r="A11" s="256" t="s">
        <v>77</v>
      </c>
      <c r="B11" s="288"/>
      <c r="C11" s="256" t="s">
        <v>78</v>
      </c>
      <c r="E11" s="261"/>
    </row>
    <row r="12" spans="1:5" ht="12.75">
      <c r="A12" s="256" t="s">
        <v>79</v>
      </c>
      <c r="B12" s="288"/>
      <c r="C12" s="256" t="s">
        <v>451</v>
      </c>
      <c r="E12" s="261"/>
    </row>
    <row r="13" spans="1:5" ht="12.75">
      <c r="A13" s="256" t="s">
        <v>80</v>
      </c>
      <c r="B13" s="288"/>
      <c r="C13" s="256"/>
      <c r="E13" s="264"/>
    </row>
    <row r="14" spans="1:5" ht="13.5" thickBot="1">
      <c r="A14" s="256" t="s">
        <v>462</v>
      </c>
      <c r="B14" s="288"/>
      <c r="C14" s="256" t="s">
        <v>82</v>
      </c>
      <c r="E14" s="265" t="s">
        <v>83</v>
      </c>
    </row>
    <row r="15" spans="1:5" ht="12.75">
      <c r="A15" s="256" t="s">
        <v>84</v>
      </c>
      <c r="B15" s="256"/>
      <c r="C15" s="256"/>
      <c r="E15" s="288"/>
    </row>
    <row r="16" spans="1:5" ht="12.75">
      <c r="A16" s="256" t="s">
        <v>85</v>
      </c>
      <c r="B16" s="256"/>
      <c r="C16" s="256"/>
      <c r="D16" s="256"/>
      <c r="E16" s="288"/>
    </row>
    <row r="17" spans="1:5" ht="12.75">
      <c r="A17" s="256"/>
      <c r="B17" s="256"/>
      <c r="C17" s="288"/>
      <c r="D17" s="266" t="s">
        <v>86</v>
      </c>
      <c r="E17" s="12"/>
    </row>
    <row r="18" spans="1:5" ht="12.75">
      <c r="A18" s="256"/>
      <c r="B18" s="256"/>
      <c r="C18" s="288"/>
      <c r="D18" s="266" t="s">
        <v>87</v>
      </c>
      <c r="E18" s="12"/>
    </row>
    <row r="19" spans="1:6" ht="15.75">
      <c r="A19" s="283" t="s">
        <v>515</v>
      </c>
      <c r="B19" s="16"/>
      <c r="C19" s="16"/>
      <c r="D19" s="16"/>
      <c r="E19" s="16"/>
      <c r="F19" s="16"/>
    </row>
    <row r="20" spans="1:6" ht="13.5" thickBot="1">
      <c r="A20" s="16"/>
      <c r="B20" s="16"/>
      <c r="C20" s="16"/>
      <c r="D20" s="16"/>
      <c r="E20" s="16"/>
      <c r="F20" s="16"/>
    </row>
    <row r="21" spans="1:6" ht="14.25" customHeight="1">
      <c r="A21" s="464" t="s">
        <v>263</v>
      </c>
      <c r="B21" s="465"/>
      <c r="C21" s="466" t="s">
        <v>37</v>
      </c>
      <c r="D21" s="466" t="s">
        <v>295</v>
      </c>
      <c r="E21" s="466" t="s">
        <v>348</v>
      </c>
      <c r="F21" s="468" t="s">
        <v>38</v>
      </c>
    </row>
    <row r="22" spans="1:6" ht="36.75" customHeight="1">
      <c r="A22" s="269" t="s">
        <v>480</v>
      </c>
      <c r="B22" s="268" t="s">
        <v>479</v>
      </c>
      <c r="C22" s="467"/>
      <c r="D22" s="467"/>
      <c r="E22" s="467"/>
      <c r="F22" s="469"/>
    </row>
    <row r="23" spans="1:6" ht="12.75">
      <c r="A23" s="269">
        <v>1</v>
      </c>
      <c r="B23" s="268">
        <v>2</v>
      </c>
      <c r="C23" s="268">
        <v>3</v>
      </c>
      <c r="D23" s="268">
        <v>4</v>
      </c>
      <c r="E23" s="268">
        <v>5</v>
      </c>
      <c r="F23" s="270">
        <v>6</v>
      </c>
    </row>
    <row r="24" spans="1:6" ht="38.25">
      <c r="A24" s="271" t="s">
        <v>39</v>
      </c>
      <c r="B24" s="370" t="s">
        <v>546</v>
      </c>
      <c r="C24" s="8"/>
      <c r="D24" s="8"/>
      <c r="E24" s="8"/>
      <c r="F24" s="408">
        <f>C24+D24-E24</f>
        <v>0</v>
      </c>
    </row>
    <row r="25" spans="1:6" ht="12.75">
      <c r="A25" s="271" t="s">
        <v>40</v>
      </c>
      <c r="B25" s="370"/>
      <c r="C25" s="8"/>
      <c r="D25" s="8"/>
      <c r="E25" s="8"/>
      <c r="F25" s="408">
        <f aca="true" t="shared" si="0" ref="F25:F34">C25+D25-E25</f>
        <v>0</v>
      </c>
    </row>
    <row r="26" spans="1:6" ht="25.5">
      <c r="A26" s="271" t="s">
        <v>41</v>
      </c>
      <c r="B26" s="370" t="s">
        <v>561</v>
      </c>
      <c r="C26" s="8"/>
      <c r="D26" s="8"/>
      <c r="E26" s="8"/>
      <c r="F26" s="408">
        <f t="shared" si="0"/>
        <v>0</v>
      </c>
    </row>
    <row r="27" spans="1:6" ht="12.75">
      <c r="A27" s="271" t="s">
        <v>42</v>
      </c>
      <c r="B27" s="370" t="s">
        <v>562</v>
      </c>
      <c r="C27" s="8"/>
      <c r="D27" s="8"/>
      <c r="E27" s="8"/>
      <c r="F27" s="408">
        <f t="shared" si="0"/>
        <v>0</v>
      </c>
    </row>
    <row r="28" spans="1:6" ht="25.5">
      <c r="A28" s="271" t="s">
        <v>43</v>
      </c>
      <c r="B28" s="370" t="s">
        <v>614</v>
      </c>
      <c r="C28" s="8"/>
      <c r="D28" s="8"/>
      <c r="E28" s="8"/>
      <c r="F28" s="408">
        <f t="shared" si="0"/>
        <v>0</v>
      </c>
    </row>
    <row r="29" spans="1:6" ht="25.5">
      <c r="A29" s="271" t="s">
        <v>44</v>
      </c>
      <c r="B29" s="370" t="s">
        <v>615</v>
      </c>
      <c r="C29" s="8"/>
      <c r="D29" s="8"/>
      <c r="E29" s="8"/>
      <c r="F29" s="408">
        <f t="shared" si="0"/>
        <v>0</v>
      </c>
    </row>
    <row r="30" spans="1:6" ht="12.75">
      <c r="A30" s="271" t="s">
        <v>45</v>
      </c>
      <c r="B30" s="370" t="s">
        <v>616</v>
      </c>
      <c r="C30" s="8"/>
      <c r="D30" s="8"/>
      <c r="E30" s="8"/>
      <c r="F30" s="408">
        <f t="shared" si="0"/>
        <v>0</v>
      </c>
    </row>
    <row r="31" spans="1:6" ht="12.75">
      <c r="A31" s="271" t="s">
        <v>467</v>
      </c>
      <c r="B31" s="370" t="s">
        <v>547</v>
      </c>
      <c r="C31" s="8"/>
      <c r="D31" s="8"/>
      <c r="E31" s="8"/>
      <c r="F31" s="408">
        <f t="shared" si="0"/>
        <v>0</v>
      </c>
    </row>
    <row r="32" spans="1:6" ht="12.75">
      <c r="A32" s="271" t="s">
        <v>481</v>
      </c>
      <c r="B32" s="370" t="s">
        <v>549</v>
      </c>
      <c r="C32" s="8"/>
      <c r="D32" s="8"/>
      <c r="E32" s="8"/>
      <c r="F32" s="408">
        <f t="shared" si="0"/>
        <v>0</v>
      </c>
    </row>
    <row r="33" spans="1:6" ht="12.75">
      <c r="A33" s="292"/>
      <c r="B33" s="370"/>
      <c r="C33" s="8"/>
      <c r="D33" s="8"/>
      <c r="E33" s="8"/>
      <c r="F33" s="408">
        <f t="shared" si="0"/>
        <v>0</v>
      </c>
    </row>
    <row r="34" spans="1:6" ht="13.5" thickBot="1">
      <c r="A34" s="272" t="s">
        <v>422</v>
      </c>
      <c r="B34" s="371" t="s">
        <v>550</v>
      </c>
      <c r="C34" s="116"/>
      <c r="D34" s="116"/>
      <c r="E34" s="116"/>
      <c r="F34" s="408">
        <f t="shared" si="0"/>
        <v>0</v>
      </c>
    </row>
    <row r="35" ht="16.5" thickBot="1">
      <c r="A35" s="294"/>
    </row>
    <row r="36" spans="1:4" ht="19.5" customHeight="1">
      <c r="A36" s="464" t="s">
        <v>263</v>
      </c>
      <c r="B36" s="465"/>
      <c r="C36" s="466" t="s">
        <v>46</v>
      </c>
      <c r="D36" s="468" t="s">
        <v>151</v>
      </c>
    </row>
    <row r="37" spans="1:4" ht="19.5" customHeight="1">
      <c r="A37" s="269" t="s">
        <v>480</v>
      </c>
      <c r="B37" s="268" t="s">
        <v>479</v>
      </c>
      <c r="C37" s="467"/>
      <c r="D37" s="469"/>
    </row>
    <row r="38" spans="1:4" ht="12.75">
      <c r="A38" s="269">
        <v>1</v>
      </c>
      <c r="B38" s="268">
        <v>2</v>
      </c>
      <c r="C38" s="268">
        <v>3</v>
      </c>
      <c r="D38" s="270">
        <v>4</v>
      </c>
    </row>
    <row r="39" spans="1:4" ht="12.75">
      <c r="A39" s="271" t="s">
        <v>47</v>
      </c>
      <c r="B39" s="370" t="s">
        <v>551</v>
      </c>
      <c r="C39" s="8"/>
      <c r="D39" s="115"/>
    </row>
    <row r="40" spans="1:4" ht="12.75">
      <c r="A40" s="271" t="s">
        <v>48</v>
      </c>
      <c r="B40" s="370"/>
      <c r="C40" s="8"/>
      <c r="D40" s="115"/>
    </row>
    <row r="41" spans="1:4" ht="12.75">
      <c r="A41" s="292"/>
      <c r="B41" s="370"/>
      <c r="C41" s="8"/>
      <c r="D41" s="115"/>
    </row>
    <row r="42" spans="1:4" ht="12.75">
      <c r="A42" s="292"/>
      <c r="B42" s="370"/>
      <c r="C42" s="8"/>
      <c r="D42" s="115"/>
    </row>
    <row r="43" spans="1:4" ht="12.75">
      <c r="A43" s="292"/>
      <c r="B43" s="370"/>
      <c r="C43" s="8"/>
      <c r="D43" s="115"/>
    </row>
    <row r="44" spans="1:4" ht="13.5" thickBot="1">
      <c r="A44" s="293"/>
      <c r="B44" s="371"/>
      <c r="C44" s="116"/>
      <c r="D44" s="117"/>
    </row>
    <row r="45" ht="15.75">
      <c r="A45" s="294"/>
    </row>
    <row r="46" spans="1:6" ht="15.75">
      <c r="A46" s="16"/>
      <c r="B46" s="267" t="s">
        <v>49</v>
      </c>
      <c r="C46" s="16"/>
      <c r="D46" s="16"/>
      <c r="E46" s="16"/>
      <c r="F46" s="16"/>
    </row>
    <row r="47" spans="1:6" ht="16.5" thickBot="1">
      <c r="A47" s="308"/>
      <c r="B47" s="16"/>
      <c r="C47" s="16"/>
      <c r="D47" s="16"/>
      <c r="E47" s="16"/>
      <c r="F47" s="16"/>
    </row>
    <row r="48" spans="1:6" ht="14.25" customHeight="1">
      <c r="A48" s="464" t="s">
        <v>263</v>
      </c>
      <c r="B48" s="465"/>
      <c r="C48" s="466" t="s">
        <v>37</v>
      </c>
      <c r="D48" s="466" t="s">
        <v>295</v>
      </c>
      <c r="E48" s="466" t="s">
        <v>348</v>
      </c>
      <c r="F48" s="468" t="s">
        <v>38</v>
      </c>
    </row>
    <row r="49" spans="1:6" ht="36.75" customHeight="1">
      <c r="A49" s="269" t="s">
        <v>480</v>
      </c>
      <c r="B49" s="268" t="s">
        <v>479</v>
      </c>
      <c r="C49" s="467"/>
      <c r="D49" s="467"/>
      <c r="E49" s="467"/>
      <c r="F49" s="469"/>
    </row>
    <row r="50" spans="1:6" ht="12.75">
      <c r="A50" s="269">
        <v>1</v>
      </c>
      <c r="B50" s="268">
        <v>2</v>
      </c>
      <c r="C50" s="268">
        <v>3</v>
      </c>
      <c r="D50" s="268">
        <v>4</v>
      </c>
      <c r="E50" s="268">
        <v>5</v>
      </c>
      <c r="F50" s="270">
        <v>6</v>
      </c>
    </row>
    <row r="51" spans="1:6" ht="12.75">
      <c r="A51" s="271" t="s">
        <v>468</v>
      </c>
      <c r="B51" s="370" t="s">
        <v>578</v>
      </c>
      <c r="C51" s="8"/>
      <c r="D51" s="8"/>
      <c r="E51" s="8"/>
      <c r="F51" s="408">
        <f>C51+D51-E51</f>
        <v>0</v>
      </c>
    </row>
    <row r="52" spans="1:6" ht="12.75">
      <c r="A52" s="271" t="s">
        <v>50</v>
      </c>
      <c r="B52" s="370" t="s">
        <v>654</v>
      </c>
      <c r="C52" s="8"/>
      <c r="D52" s="8"/>
      <c r="E52" s="8"/>
      <c r="F52" s="408">
        <f aca="true" t="shared" si="1" ref="F52:F61">C52+D52-E52</f>
        <v>0</v>
      </c>
    </row>
    <row r="53" spans="1:6" ht="12.75">
      <c r="A53" s="271" t="s">
        <v>469</v>
      </c>
      <c r="B53" s="370" t="s">
        <v>655</v>
      </c>
      <c r="C53" s="8">
        <v>266</v>
      </c>
      <c r="D53" s="8"/>
      <c r="E53" s="8"/>
      <c r="F53" s="408">
        <f t="shared" si="1"/>
        <v>266</v>
      </c>
    </row>
    <row r="54" spans="1:6" ht="12.75">
      <c r="A54" s="271" t="s">
        <v>51</v>
      </c>
      <c r="B54" s="370" t="s">
        <v>656</v>
      </c>
      <c r="C54" s="8">
        <v>2025</v>
      </c>
      <c r="D54" s="8"/>
      <c r="E54" s="8"/>
      <c r="F54" s="408">
        <f t="shared" si="1"/>
        <v>2025</v>
      </c>
    </row>
    <row r="55" spans="1:6" ht="12.75">
      <c r="A55" s="271" t="s">
        <v>52</v>
      </c>
      <c r="B55" s="370" t="s">
        <v>657</v>
      </c>
      <c r="C55" s="8">
        <v>270</v>
      </c>
      <c r="D55" s="8"/>
      <c r="E55" s="8">
        <v>6</v>
      </c>
      <c r="F55" s="408">
        <f t="shared" si="1"/>
        <v>264</v>
      </c>
    </row>
    <row r="56" spans="1:6" ht="12.75">
      <c r="A56" s="271" t="s">
        <v>470</v>
      </c>
      <c r="B56" s="370" t="s">
        <v>658</v>
      </c>
      <c r="C56" s="8"/>
      <c r="D56" s="8"/>
      <c r="E56" s="8"/>
      <c r="F56" s="408">
        <f t="shared" si="1"/>
        <v>0</v>
      </c>
    </row>
    <row r="57" spans="1:6" ht="12.75">
      <c r="A57" s="271" t="s">
        <v>471</v>
      </c>
      <c r="B57" s="370" t="s">
        <v>659</v>
      </c>
      <c r="C57" s="8"/>
      <c r="D57" s="8"/>
      <c r="E57" s="8"/>
      <c r="F57" s="408">
        <f t="shared" si="1"/>
        <v>0</v>
      </c>
    </row>
    <row r="58" spans="1:6" ht="12.75">
      <c r="A58" s="271" t="s">
        <v>472</v>
      </c>
      <c r="B58" s="370" t="s">
        <v>660</v>
      </c>
      <c r="C58" s="8"/>
      <c r="D58" s="8"/>
      <c r="E58" s="8"/>
      <c r="F58" s="408">
        <f t="shared" si="1"/>
        <v>0</v>
      </c>
    </row>
    <row r="59" spans="1:6" ht="12.75">
      <c r="A59" s="271" t="s">
        <v>482</v>
      </c>
      <c r="B59" s="370" t="s">
        <v>661</v>
      </c>
      <c r="C59" s="8">
        <v>112</v>
      </c>
      <c r="D59" s="8">
        <v>36</v>
      </c>
      <c r="E59" s="8">
        <v>58</v>
      </c>
      <c r="F59" s="408">
        <f t="shared" si="1"/>
        <v>90</v>
      </c>
    </row>
    <row r="60" spans="1:6" ht="12.75">
      <c r="A60" s="271" t="s">
        <v>53</v>
      </c>
      <c r="B60" s="370" t="s">
        <v>662</v>
      </c>
      <c r="C60" s="8"/>
      <c r="D60" s="8"/>
      <c r="E60" s="8"/>
      <c r="F60" s="408">
        <f t="shared" si="1"/>
        <v>0</v>
      </c>
    </row>
    <row r="61" spans="1:6" ht="25.5">
      <c r="A61" s="271" t="s">
        <v>54</v>
      </c>
      <c r="B61" s="370" t="s">
        <v>663</v>
      </c>
      <c r="C61" s="8"/>
      <c r="D61" s="8"/>
      <c r="E61" s="8"/>
      <c r="F61" s="408">
        <f t="shared" si="1"/>
        <v>0</v>
      </c>
    </row>
    <row r="62" spans="1:6" ht="13.5" thickBot="1">
      <c r="A62" s="381" t="s">
        <v>223</v>
      </c>
      <c r="B62" s="382" t="s">
        <v>664</v>
      </c>
      <c r="C62" s="383">
        <f>SUM(C51:C61)</f>
        <v>2673</v>
      </c>
      <c r="D62" s="383">
        <f>SUM(D51:D61)</f>
        <v>36</v>
      </c>
      <c r="E62" s="383">
        <f>SUM(E51:E61)</f>
        <v>64</v>
      </c>
      <c r="F62" s="383">
        <f>SUM(F51:F61)</f>
        <v>2645</v>
      </c>
    </row>
    <row r="63" ht="16.5" thickBot="1">
      <c r="A63" s="294"/>
    </row>
    <row r="64" spans="1:4" ht="23.25" customHeight="1">
      <c r="A64" s="464" t="s">
        <v>263</v>
      </c>
      <c r="B64" s="465"/>
      <c r="C64" s="466" t="s">
        <v>46</v>
      </c>
      <c r="D64" s="468" t="s">
        <v>151</v>
      </c>
    </row>
    <row r="65" spans="1:4" ht="15.75" customHeight="1">
      <c r="A65" s="269" t="s">
        <v>480</v>
      </c>
      <c r="B65" s="268" t="s">
        <v>479</v>
      </c>
      <c r="C65" s="467"/>
      <c r="D65" s="469"/>
    </row>
    <row r="66" spans="1:4" ht="12.75">
      <c r="A66" s="269">
        <v>1</v>
      </c>
      <c r="B66" s="268">
        <v>2</v>
      </c>
      <c r="C66" s="268">
        <v>3</v>
      </c>
      <c r="D66" s="270">
        <v>4</v>
      </c>
    </row>
    <row r="67" spans="1:4" ht="12.75">
      <c r="A67" s="271" t="s">
        <v>55</v>
      </c>
      <c r="B67" s="370" t="s">
        <v>585</v>
      </c>
      <c r="C67" s="8">
        <v>2172</v>
      </c>
      <c r="D67" s="115">
        <v>2263</v>
      </c>
    </row>
    <row r="68" spans="1:4" ht="12.75">
      <c r="A68" s="271" t="s">
        <v>48</v>
      </c>
      <c r="B68" s="370"/>
      <c r="C68" s="8"/>
      <c r="D68" s="115"/>
    </row>
    <row r="69" spans="1:4" ht="12.75">
      <c r="A69" s="271" t="s">
        <v>56</v>
      </c>
      <c r="B69" s="370"/>
      <c r="C69" s="8"/>
      <c r="D69" s="115"/>
    </row>
    <row r="70" spans="1:4" ht="12.75">
      <c r="A70" s="271" t="s">
        <v>475</v>
      </c>
      <c r="B70" s="370"/>
      <c r="C70" s="8">
        <v>2072</v>
      </c>
      <c r="D70" s="115">
        <v>2134</v>
      </c>
    </row>
    <row r="71" spans="1:4" ht="12.75">
      <c r="A71" s="271" t="s">
        <v>476</v>
      </c>
      <c r="B71" s="370"/>
      <c r="C71" s="8">
        <v>100</v>
      </c>
      <c r="D71" s="115">
        <v>128</v>
      </c>
    </row>
    <row r="72" spans="1:4" ht="12.75">
      <c r="A72" s="273" t="s">
        <v>57</v>
      </c>
      <c r="B72" s="372"/>
      <c r="C72" s="35"/>
      <c r="D72" s="297"/>
    </row>
    <row r="73" spans="1:4" ht="12.75">
      <c r="A73" s="271" t="s">
        <v>48</v>
      </c>
      <c r="B73" s="372"/>
      <c r="C73" s="35"/>
      <c r="D73" s="297"/>
    </row>
    <row r="74" spans="1:4" ht="12.75">
      <c r="A74" s="273" t="s">
        <v>473</v>
      </c>
      <c r="B74" s="372"/>
      <c r="C74" s="35"/>
      <c r="D74" s="297"/>
    </row>
    <row r="75" spans="1:4" ht="12.75">
      <c r="A75" s="273" t="s">
        <v>474</v>
      </c>
      <c r="B75" s="372"/>
      <c r="C75" s="35"/>
      <c r="D75" s="297"/>
    </row>
    <row r="76" spans="1:4" ht="25.5">
      <c r="A76" s="273" t="s">
        <v>58</v>
      </c>
      <c r="B76" s="372"/>
      <c r="C76" s="35"/>
      <c r="D76" s="297"/>
    </row>
    <row r="77" spans="1:4" ht="12.75">
      <c r="A77" s="273" t="s">
        <v>59</v>
      </c>
      <c r="B77" s="372"/>
      <c r="C77" s="35"/>
      <c r="D77" s="297"/>
    </row>
    <row r="78" spans="1:4" ht="12.75">
      <c r="A78" s="271" t="s">
        <v>48</v>
      </c>
      <c r="B78" s="372"/>
      <c r="C78" s="35"/>
      <c r="D78" s="297"/>
    </row>
    <row r="79" spans="1:4" ht="12.75">
      <c r="A79" s="273"/>
      <c r="B79" s="372"/>
      <c r="C79" s="35"/>
      <c r="D79" s="297"/>
    </row>
    <row r="80" spans="1:4" ht="12.75">
      <c r="A80" s="273"/>
      <c r="B80" s="372"/>
      <c r="C80" s="35"/>
      <c r="D80" s="297"/>
    </row>
    <row r="81" spans="1:4" ht="38.25">
      <c r="A81" s="273" t="s">
        <v>60</v>
      </c>
      <c r="B81" s="372"/>
      <c r="C81" s="35"/>
      <c r="D81" s="297"/>
    </row>
    <row r="82" spans="1:4" ht="12.75">
      <c r="A82" s="271"/>
      <c r="B82" s="370"/>
      <c r="C82" s="8"/>
      <c r="D82" s="115"/>
    </row>
    <row r="83" spans="1:4" ht="12.75">
      <c r="A83" s="482" t="s">
        <v>61</v>
      </c>
      <c r="B83" s="467" t="s">
        <v>479</v>
      </c>
      <c r="C83" s="467" t="s">
        <v>46</v>
      </c>
      <c r="D83" s="469" t="s">
        <v>151</v>
      </c>
    </row>
    <row r="84" spans="1:4" ht="27.75" customHeight="1">
      <c r="A84" s="477"/>
      <c r="B84" s="467"/>
      <c r="C84" s="467"/>
      <c r="D84" s="469"/>
    </row>
    <row r="85" spans="1:4" ht="12.75">
      <c r="A85" s="269">
        <v>1</v>
      </c>
      <c r="B85" s="268">
        <v>2</v>
      </c>
      <c r="C85" s="268">
        <v>3</v>
      </c>
      <c r="D85" s="270">
        <v>4</v>
      </c>
    </row>
    <row r="86" spans="1:4" ht="12.75">
      <c r="A86" s="271" t="s">
        <v>62</v>
      </c>
      <c r="B86" s="370"/>
      <c r="C86" s="8"/>
      <c r="D86" s="115"/>
    </row>
    <row r="87" spans="1:4" ht="12.75">
      <c r="A87" s="271" t="s">
        <v>477</v>
      </c>
      <c r="B87" s="370" t="s">
        <v>617</v>
      </c>
      <c r="C87" s="8"/>
      <c r="D87" s="115"/>
    </row>
    <row r="88" spans="1:4" ht="12.75">
      <c r="A88" s="273" t="s">
        <v>478</v>
      </c>
      <c r="B88" s="372" t="s">
        <v>618</v>
      </c>
      <c r="C88" s="35"/>
      <c r="D88" s="297"/>
    </row>
    <row r="89" spans="1:4" ht="12.75">
      <c r="A89" s="273"/>
      <c r="B89" s="372"/>
      <c r="C89" s="35"/>
      <c r="D89" s="297"/>
    </row>
    <row r="90" spans="1:4" ht="12.75">
      <c r="A90" s="482"/>
      <c r="B90" s="467" t="s">
        <v>479</v>
      </c>
      <c r="C90" s="467" t="s">
        <v>46</v>
      </c>
      <c r="D90" s="469" t="s">
        <v>151</v>
      </c>
    </row>
    <row r="91" spans="1:4" ht="12.75">
      <c r="A91" s="477"/>
      <c r="B91" s="467"/>
      <c r="C91" s="467"/>
      <c r="D91" s="469"/>
    </row>
    <row r="92" spans="1:4" ht="12.75">
      <c r="A92" s="291"/>
      <c r="B92" s="268">
        <v>2</v>
      </c>
      <c r="C92" s="268">
        <v>3</v>
      </c>
      <c r="D92" s="270">
        <v>4</v>
      </c>
    </row>
    <row r="93" spans="1:4" ht="39" thickBot="1">
      <c r="A93" s="272" t="s">
        <v>63</v>
      </c>
      <c r="B93" s="371"/>
      <c r="C93" s="116"/>
      <c r="D93" s="117"/>
    </row>
    <row r="94" ht="15.75">
      <c r="A94" s="294"/>
    </row>
    <row r="95" spans="1:6" ht="15.75">
      <c r="A95" s="267" t="s">
        <v>64</v>
      </c>
      <c r="B95" s="16"/>
      <c r="C95" s="16"/>
      <c r="D95" s="16"/>
      <c r="E95" s="16"/>
      <c r="F95" s="16"/>
    </row>
    <row r="96" spans="1:6" ht="16.5" thickBot="1">
      <c r="A96" s="308"/>
      <c r="B96" s="16"/>
      <c r="C96" s="16"/>
      <c r="D96" s="16"/>
      <c r="E96" s="16"/>
      <c r="F96" s="16"/>
    </row>
    <row r="97" spans="1:6" ht="18" customHeight="1">
      <c r="A97" s="464" t="s">
        <v>263</v>
      </c>
      <c r="B97" s="465"/>
      <c r="C97" s="466" t="s">
        <v>37</v>
      </c>
      <c r="D97" s="466" t="s">
        <v>295</v>
      </c>
      <c r="E97" s="466" t="s">
        <v>348</v>
      </c>
      <c r="F97" s="468" t="s">
        <v>38</v>
      </c>
    </row>
    <row r="98" spans="1:6" ht="38.25" customHeight="1">
      <c r="A98" s="269" t="s">
        <v>480</v>
      </c>
      <c r="B98" s="268" t="s">
        <v>479</v>
      </c>
      <c r="C98" s="467"/>
      <c r="D98" s="467"/>
      <c r="E98" s="467"/>
      <c r="F98" s="469"/>
    </row>
    <row r="99" spans="1:6" ht="12.75">
      <c r="A99" s="269">
        <v>1</v>
      </c>
      <c r="B99" s="268">
        <v>2</v>
      </c>
      <c r="C99" s="268">
        <v>3</v>
      </c>
      <c r="D99" s="268">
        <v>4</v>
      </c>
      <c r="E99" s="268">
        <v>5</v>
      </c>
      <c r="F99" s="270">
        <v>6</v>
      </c>
    </row>
    <row r="100" spans="1:6" ht="12.75">
      <c r="A100" s="271" t="s">
        <v>483</v>
      </c>
      <c r="B100" s="378" t="s">
        <v>586</v>
      </c>
      <c r="C100" s="8"/>
      <c r="D100" s="8"/>
      <c r="E100" s="8"/>
      <c r="F100" s="408">
        <f aca="true" t="shared" si="2" ref="F100:F105">C100+D100-E100</f>
        <v>0</v>
      </c>
    </row>
    <row r="101" spans="1:6" ht="12.75">
      <c r="A101" s="271" t="s">
        <v>65</v>
      </c>
      <c r="B101" s="378" t="s">
        <v>587</v>
      </c>
      <c r="C101" s="8"/>
      <c r="D101" s="8"/>
      <c r="E101" s="8"/>
      <c r="F101" s="408">
        <f t="shared" si="2"/>
        <v>0</v>
      </c>
    </row>
    <row r="102" spans="1:6" ht="12.75">
      <c r="A102" s="292"/>
      <c r="B102" s="378"/>
      <c r="C102" s="8"/>
      <c r="D102" s="8"/>
      <c r="E102" s="8"/>
      <c r="F102" s="408">
        <f t="shared" si="2"/>
        <v>0</v>
      </c>
    </row>
    <row r="103" spans="1:6" ht="12.75">
      <c r="A103" s="271" t="s">
        <v>422</v>
      </c>
      <c r="B103" s="378" t="s">
        <v>598</v>
      </c>
      <c r="C103" s="8"/>
      <c r="D103" s="8"/>
      <c r="E103" s="8"/>
      <c r="F103" s="408">
        <f t="shared" si="2"/>
        <v>0</v>
      </c>
    </row>
    <row r="104" spans="1:6" ht="12.75">
      <c r="A104" s="271" t="s">
        <v>223</v>
      </c>
      <c r="B104" s="378" t="s">
        <v>599</v>
      </c>
      <c r="C104" s="8"/>
      <c r="D104" s="8"/>
      <c r="E104" s="8"/>
      <c r="F104" s="408">
        <f t="shared" si="2"/>
        <v>0</v>
      </c>
    </row>
    <row r="105" spans="1:6" ht="13.5" thickBot="1">
      <c r="A105" s="293"/>
      <c r="B105" s="379"/>
      <c r="C105" s="116"/>
      <c r="D105" s="116"/>
      <c r="E105" s="116"/>
      <c r="F105" s="408">
        <f t="shared" si="2"/>
        <v>0</v>
      </c>
    </row>
    <row r="106" ht="16.5" thickBot="1">
      <c r="A106" s="294"/>
    </row>
    <row r="107" spans="1:4" ht="24.75" customHeight="1">
      <c r="A107" s="464" t="s">
        <v>263</v>
      </c>
      <c r="B107" s="465"/>
      <c r="C107" s="466" t="s">
        <v>46</v>
      </c>
      <c r="D107" s="468" t="s">
        <v>151</v>
      </c>
    </row>
    <row r="108" spans="1:4" ht="15" customHeight="1">
      <c r="A108" s="269" t="s">
        <v>480</v>
      </c>
      <c r="B108" s="268" t="s">
        <v>479</v>
      </c>
      <c r="C108" s="467"/>
      <c r="D108" s="469"/>
    </row>
    <row r="109" spans="1:4" ht="12.75">
      <c r="A109" s="269">
        <v>1</v>
      </c>
      <c r="B109" s="268">
        <v>2</v>
      </c>
      <c r="C109" s="268">
        <v>3</v>
      </c>
      <c r="D109" s="270">
        <v>4</v>
      </c>
    </row>
    <row r="110" spans="1:4" ht="25.5">
      <c r="A110" s="271" t="s">
        <v>66</v>
      </c>
      <c r="B110" s="370" t="s">
        <v>600</v>
      </c>
      <c r="C110" s="8"/>
      <c r="D110" s="115"/>
    </row>
    <row r="111" spans="1:4" ht="12.75">
      <c r="A111" s="292"/>
      <c r="B111" s="370"/>
      <c r="C111" s="8"/>
      <c r="D111" s="115"/>
    </row>
    <row r="112" spans="1:4" ht="13.5" thickBot="1">
      <c r="A112" s="293"/>
      <c r="B112" s="371"/>
      <c r="C112" s="116"/>
      <c r="D112" s="117"/>
    </row>
    <row r="113" ht="15.75">
      <c r="A113" s="294"/>
    </row>
    <row r="114" spans="1:6" ht="15.75">
      <c r="A114" s="267" t="s">
        <v>67</v>
      </c>
      <c r="B114" s="16"/>
      <c r="C114" s="16"/>
      <c r="D114" s="16"/>
      <c r="E114" s="16"/>
      <c r="F114" s="16"/>
    </row>
    <row r="115" spans="1:6" ht="15.75">
      <c r="A115" s="267" t="s">
        <v>25</v>
      </c>
      <c r="B115" s="16"/>
      <c r="C115" s="16"/>
      <c r="D115" s="16"/>
      <c r="E115" s="16"/>
      <c r="F115" s="16"/>
    </row>
    <row r="116" spans="1:6" ht="16.5" thickBot="1">
      <c r="A116" s="308"/>
      <c r="B116" s="16"/>
      <c r="C116" s="16"/>
      <c r="D116" s="16"/>
      <c r="E116" s="16"/>
      <c r="F116" s="16"/>
    </row>
    <row r="117" spans="1:6" ht="16.5" customHeight="1">
      <c r="A117" s="464" t="s">
        <v>263</v>
      </c>
      <c r="B117" s="465"/>
      <c r="C117" s="466" t="s">
        <v>37</v>
      </c>
      <c r="D117" s="466" t="s">
        <v>295</v>
      </c>
      <c r="E117" s="466" t="s">
        <v>484</v>
      </c>
      <c r="F117" s="468" t="s">
        <v>38</v>
      </c>
    </row>
    <row r="118" spans="1:6" ht="43.5" customHeight="1">
      <c r="A118" s="269" t="s">
        <v>480</v>
      </c>
      <c r="B118" s="268" t="s">
        <v>479</v>
      </c>
      <c r="C118" s="467"/>
      <c r="D118" s="467"/>
      <c r="E118" s="467"/>
      <c r="F118" s="469"/>
    </row>
    <row r="119" spans="1:6" ht="12.75">
      <c r="A119" s="269">
        <v>1</v>
      </c>
      <c r="B119" s="268">
        <v>2</v>
      </c>
      <c r="C119" s="268">
        <v>3</v>
      </c>
      <c r="D119" s="268">
        <v>4</v>
      </c>
      <c r="E119" s="268">
        <v>5</v>
      </c>
      <c r="F119" s="270">
        <v>6</v>
      </c>
    </row>
    <row r="120" spans="1:6" ht="12.75">
      <c r="A120" s="271" t="s">
        <v>209</v>
      </c>
      <c r="B120" s="378" t="s">
        <v>604</v>
      </c>
      <c r="C120" s="8"/>
      <c r="D120" s="8"/>
      <c r="E120" s="8"/>
      <c r="F120" s="408">
        <f>C120+D120-E120</f>
        <v>0</v>
      </c>
    </row>
    <row r="121" spans="1:6" ht="15">
      <c r="A121" s="271" t="s">
        <v>40</v>
      </c>
      <c r="B121" s="369"/>
      <c r="C121" s="8"/>
      <c r="D121" s="8"/>
      <c r="E121" s="8"/>
      <c r="F121" s="408">
        <f>C121+D121-E121</f>
        <v>0</v>
      </c>
    </row>
    <row r="122" spans="1:6" ht="15">
      <c r="A122" s="292"/>
      <c r="B122" s="369"/>
      <c r="C122" s="8"/>
      <c r="D122" s="8"/>
      <c r="E122" s="8"/>
      <c r="F122" s="408">
        <f>C122+D122-E122</f>
        <v>0</v>
      </c>
    </row>
    <row r="123" spans="1:6" ht="13.5" thickBot="1">
      <c r="A123" s="293"/>
      <c r="B123" s="371"/>
      <c r="C123" s="116"/>
      <c r="D123" s="116"/>
      <c r="E123" s="116"/>
      <c r="F123" s="408">
        <f>C123+D123-E123</f>
        <v>0</v>
      </c>
    </row>
    <row r="124" ht="16.5" thickBot="1">
      <c r="A124" s="294"/>
    </row>
    <row r="125" spans="1:4" ht="12.75">
      <c r="A125" s="476" t="s">
        <v>61</v>
      </c>
      <c r="B125" s="466" t="s">
        <v>479</v>
      </c>
      <c r="C125" s="466" t="s">
        <v>46</v>
      </c>
      <c r="D125" s="468" t="s">
        <v>151</v>
      </c>
    </row>
    <row r="126" spans="1:4" ht="36" customHeight="1">
      <c r="A126" s="477"/>
      <c r="B126" s="467"/>
      <c r="C126" s="467"/>
      <c r="D126" s="469"/>
    </row>
    <row r="127" spans="1:4" ht="14.25" customHeight="1">
      <c r="A127" s="269">
        <v>1</v>
      </c>
      <c r="B127" s="268">
        <v>2</v>
      </c>
      <c r="C127" s="268">
        <v>3</v>
      </c>
      <c r="D127" s="270">
        <v>4</v>
      </c>
    </row>
    <row r="128" spans="1:4" ht="38.25">
      <c r="A128" s="271" t="s">
        <v>68</v>
      </c>
      <c r="B128" s="370" t="s">
        <v>619</v>
      </c>
      <c r="C128" s="8"/>
      <c r="D128" s="115"/>
    </row>
    <row r="129" spans="1:4" ht="36.75" customHeight="1">
      <c r="A129" s="480"/>
      <c r="B129" s="467" t="s">
        <v>479</v>
      </c>
      <c r="C129" s="467" t="s">
        <v>239</v>
      </c>
      <c r="D129" s="469" t="s">
        <v>316</v>
      </c>
    </row>
    <row r="130" spans="1:4" ht="28.5" customHeight="1">
      <c r="A130" s="481"/>
      <c r="B130" s="467"/>
      <c r="C130" s="467"/>
      <c r="D130" s="469"/>
    </row>
    <row r="131" spans="1:4" ht="12.75">
      <c r="A131" s="291"/>
      <c r="B131" s="268">
        <v>2</v>
      </c>
      <c r="C131" s="268">
        <v>3</v>
      </c>
      <c r="D131" s="270">
        <v>4</v>
      </c>
    </row>
    <row r="132" spans="1:4" ht="51.75" thickBot="1">
      <c r="A132" s="272" t="s">
        <v>0</v>
      </c>
      <c r="B132" s="373"/>
      <c r="C132" s="298"/>
      <c r="D132" s="299"/>
    </row>
    <row r="133" ht="15.75">
      <c r="A133" s="294"/>
    </row>
    <row r="134" spans="1:6" ht="15.75">
      <c r="A134" s="267" t="s">
        <v>26</v>
      </c>
      <c r="B134" s="16"/>
      <c r="C134" s="16"/>
      <c r="D134" s="16"/>
      <c r="E134" s="16"/>
      <c r="F134" s="16"/>
    </row>
    <row r="135" spans="1:6" ht="16.5" thickBot="1">
      <c r="A135" s="267"/>
      <c r="B135" s="16"/>
      <c r="C135" s="16"/>
      <c r="D135" s="16"/>
      <c r="E135" s="16"/>
      <c r="F135" s="16"/>
    </row>
    <row r="136" spans="1:6" ht="29.25" customHeight="1">
      <c r="A136" s="464" t="s">
        <v>263</v>
      </c>
      <c r="B136" s="465"/>
      <c r="C136" s="466" t="s">
        <v>1</v>
      </c>
      <c r="D136" s="466" t="s">
        <v>295</v>
      </c>
      <c r="E136" s="466" t="s">
        <v>484</v>
      </c>
      <c r="F136" s="468" t="s">
        <v>205</v>
      </c>
    </row>
    <row r="137" spans="1:6" ht="24.75" customHeight="1">
      <c r="A137" s="269" t="s">
        <v>480</v>
      </c>
      <c r="B137" s="268" t="s">
        <v>479</v>
      </c>
      <c r="C137" s="467"/>
      <c r="D137" s="467"/>
      <c r="E137" s="467"/>
      <c r="F137" s="469"/>
    </row>
    <row r="138" spans="1:6" ht="12.75">
      <c r="A138" s="269">
        <v>1</v>
      </c>
      <c r="B138" s="268">
        <v>2</v>
      </c>
      <c r="C138" s="268">
        <v>3</v>
      </c>
      <c r="D138" s="268">
        <v>4</v>
      </c>
      <c r="E138" s="268">
        <v>5</v>
      </c>
      <c r="F138" s="270">
        <v>6</v>
      </c>
    </row>
    <row r="139" spans="1:6" ht="12.75">
      <c r="A139" s="271" t="s">
        <v>2</v>
      </c>
      <c r="B139" s="378" t="s">
        <v>610</v>
      </c>
      <c r="C139" s="8"/>
      <c r="D139" s="8"/>
      <c r="E139" s="8"/>
      <c r="F139" s="408">
        <f>C139+D139-E139</f>
        <v>0</v>
      </c>
    </row>
    <row r="140" spans="1:6" ht="15">
      <c r="A140" s="271" t="s">
        <v>40</v>
      </c>
      <c r="B140" s="369"/>
      <c r="C140" s="8"/>
      <c r="D140" s="8"/>
      <c r="E140" s="8"/>
      <c r="F140" s="408">
        <f>C140+D140-E140</f>
        <v>0</v>
      </c>
    </row>
    <row r="141" spans="1:6" ht="15">
      <c r="A141" s="292"/>
      <c r="B141" s="369"/>
      <c r="C141" s="8"/>
      <c r="D141" s="8"/>
      <c r="E141" s="8"/>
      <c r="F141" s="408">
        <f>C141+D141-E141</f>
        <v>0</v>
      </c>
    </row>
    <row r="142" spans="1:6" ht="15.75" thickBot="1">
      <c r="A142" s="293"/>
      <c r="B142" s="374"/>
      <c r="C142" s="116"/>
      <c r="D142" s="116"/>
      <c r="E142" s="116"/>
      <c r="F142" s="408">
        <f>C142+D142-E142</f>
        <v>0</v>
      </c>
    </row>
    <row r="143" ht="16.5" thickBot="1">
      <c r="A143" s="294"/>
    </row>
    <row r="144" spans="1:4" ht="12.75">
      <c r="A144" s="476" t="s">
        <v>61</v>
      </c>
      <c r="B144" s="466" t="s">
        <v>479</v>
      </c>
      <c r="C144" s="466" t="s">
        <v>46</v>
      </c>
      <c r="D144" s="468" t="s">
        <v>151</v>
      </c>
    </row>
    <row r="145" spans="1:4" ht="30" customHeight="1">
      <c r="A145" s="477"/>
      <c r="B145" s="467"/>
      <c r="C145" s="467"/>
      <c r="D145" s="469"/>
    </row>
    <row r="146" spans="1:4" ht="12.75">
      <c r="A146" s="269">
        <v>1</v>
      </c>
      <c r="B146" s="268">
        <v>2</v>
      </c>
      <c r="C146" s="268">
        <v>3</v>
      </c>
      <c r="D146" s="270">
        <v>4</v>
      </c>
    </row>
    <row r="147" spans="1:4" ht="51">
      <c r="A147" s="271" t="s">
        <v>3</v>
      </c>
      <c r="B147" s="375"/>
      <c r="C147" s="300"/>
      <c r="D147" s="301"/>
    </row>
    <row r="148" spans="1:4" ht="39" thickBot="1">
      <c r="A148" s="272" t="s">
        <v>4</v>
      </c>
      <c r="B148" s="376"/>
      <c r="C148" s="302"/>
      <c r="D148" s="303"/>
    </row>
    <row r="149" ht="15.75">
      <c r="A149" s="294"/>
    </row>
    <row r="150" spans="1:6" ht="15.75">
      <c r="A150" s="267" t="s">
        <v>27</v>
      </c>
      <c r="B150" s="16"/>
      <c r="C150" s="16"/>
      <c r="D150" s="16"/>
      <c r="E150" s="16"/>
      <c r="F150" s="16"/>
    </row>
    <row r="151" spans="1:6" ht="16.5" thickBot="1">
      <c r="A151" s="267"/>
      <c r="B151" s="16"/>
      <c r="C151" s="16"/>
      <c r="D151" s="16"/>
      <c r="E151" s="16"/>
      <c r="F151" s="16"/>
    </row>
    <row r="152" spans="1:6" ht="12.75">
      <c r="A152" s="470" t="s">
        <v>263</v>
      </c>
      <c r="B152" s="472" t="s">
        <v>479</v>
      </c>
      <c r="C152" s="465" t="s">
        <v>5</v>
      </c>
      <c r="D152" s="465"/>
      <c r="E152" s="465" t="s">
        <v>6</v>
      </c>
      <c r="F152" s="475"/>
    </row>
    <row r="153" spans="1:6" ht="12.75">
      <c r="A153" s="471"/>
      <c r="B153" s="473"/>
      <c r="C153" s="467" t="s">
        <v>7</v>
      </c>
      <c r="D153" s="467" t="s">
        <v>8</v>
      </c>
      <c r="E153" s="467" t="s">
        <v>7</v>
      </c>
      <c r="F153" s="469" t="s">
        <v>8</v>
      </c>
    </row>
    <row r="154" spans="1:6" ht="31.5" customHeight="1">
      <c r="A154" s="269" t="s">
        <v>480</v>
      </c>
      <c r="B154" s="474"/>
      <c r="C154" s="467"/>
      <c r="D154" s="467"/>
      <c r="E154" s="467"/>
      <c r="F154" s="469"/>
    </row>
    <row r="155" spans="1:6" ht="12.75">
      <c r="A155" s="269">
        <v>1</v>
      </c>
      <c r="B155" s="268">
        <v>2</v>
      </c>
      <c r="C155" s="268">
        <v>3</v>
      </c>
      <c r="D155" s="268">
        <v>4</v>
      </c>
      <c r="E155" s="268">
        <v>5</v>
      </c>
      <c r="F155" s="270">
        <v>6</v>
      </c>
    </row>
    <row r="156" spans="1:6" ht="25.5">
      <c r="A156" s="271" t="s">
        <v>9</v>
      </c>
      <c r="B156" s="378" t="s">
        <v>620</v>
      </c>
      <c r="C156" s="8"/>
      <c r="D156" s="8"/>
      <c r="E156" s="8"/>
      <c r="F156" s="447"/>
    </row>
    <row r="157" spans="1:6" ht="25.5">
      <c r="A157" s="271" t="s">
        <v>10</v>
      </c>
      <c r="B157" s="378" t="s">
        <v>621</v>
      </c>
      <c r="C157" s="8"/>
      <c r="D157" s="8"/>
      <c r="E157" s="8"/>
      <c r="F157" s="447"/>
    </row>
    <row r="158" spans="1:6" ht="12.75">
      <c r="A158" s="271" t="s">
        <v>11</v>
      </c>
      <c r="B158" s="378" t="s">
        <v>622</v>
      </c>
      <c r="C158" s="8"/>
      <c r="D158" s="8"/>
      <c r="E158" s="8"/>
      <c r="F158" s="447"/>
    </row>
    <row r="159" spans="1:6" ht="12.75">
      <c r="A159" s="271" t="s">
        <v>12</v>
      </c>
      <c r="B159" s="378" t="s">
        <v>623</v>
      </c>
      <c r="C159" s="8"/>
      <c r="D159" s="8"/>
      <c r="E159" s="8"/>
      <c r="F159" s="447"/>
    </row>
    <row r="160" spans="1:6" ht="25.5">
      <c r="A160" s="271" t="s">
        <v>13</v>
      </c>
      <c r="B160" s="378" t="s">
        <v>624</v>
      </c>
      <c r="C160" s="8"/>
      <c r="D160" s="8"/>
      <c r="E160" s="8"/>
      <c r="F160" s="447"/>
    </row>
    <row r="161" spans="1:6" ht="12.75">
      <c r="A161" s="271" t="s">
        <v>14</v>
      </c>
      <c r="B161" s="378" t="s">
        <v>625</v>
      </c>
      <c r="C161" s="8"/>
      <c r="D161" s="8"/>
      <c r="E161" s="8"/>
      <c r="F161" s="447"/>
    </row>
    <row r="162" spans="1:6" ht="12.75">
      <c r="A162" s="271" t="s">
        <v>15</v>
      </c>
      <c r="B162" s="378" t="s">
        <v>626</v>
      </c>
      <c r="C162" s="8"/>
      <c r="D162" s="8"/>
      <c r="E162" s="8"/>
      <c r="F162" s="447"/>
    </row>
    <row r="163" spans="1:6" ht="12.75">
      <c r="A163" s="271" t="s">
        <v>16</v>
      </c>
      <c r="B163" s="378" t="s">
        <v>627</v>
      </c>
      <c r="C163" s="8"/>
      <c r="D163" s="8"/>
      <c r="E163" s="8"/>
      <c r="F163" s="447"/>
    </row>
    <row r="164" spans="1:6" ht="12.75">
      <c r="A164" s="275" t="s">
        <v>223</v>
      </c>
      <c r="B164" s="378" t="s">
        <v>628</v>
      </c>
      <c r="C164" s="8"/>
      <c r="D164" s="8"/>
      <c r="E164" s="8"/>
      <c r="F164" s="447"/>
    </row>
    <row r="165" spans="1:6" ht="51">
      <c r="A165" s="271" t="s">
        <v>17</v>
      </c>
      <c r="B165" s="378" t="s">
        <v>629</v>
      </c>
      <c r="C165" s="8"/>
      <c r="D165" s="8"/>
      <c r="E165" s="8"/>
      <c r="F165" s="447"/>
    </row>
    <row r="166" spans="1:6" ht="25.5">
      <c r="A166" s="271" t="s">
        <v>10</v>
      </c>
      <c r="B166" s="378" t="s">
        <v>630</v>
      </c>
      <c r="C166" s="8"/>
      <c r="D166" s="8"/>
      <c r="E166" s="8"/>
      <c r="F166" s="447"/>
    </row>
    <row r="167" spans="1:6" ht="12.75">
      <c r="A167" s="271" t="s">
        <v>11</v>
      </c>
      <c r="B167" s="378" t="s">
        <v>631</v>
      </c>
      <c r="C167" s="8"/>
      <c r="D167" s="8"/>
      <c r="E167" s="8"/>
      <c r="F167" s="447"/>
    </row>
    <row r="168" spans="1:6" ht="12.75">
      <c r="A168" s="271" t="s">
        <v>12</v>
      </c>
      <c r="B168" s="378" t="s">
        <v>632</v>
      </c>
      <c r="C168" s="8"/>
      <c r="D168" s="8"/>
      <c r="E168" s="8"/>
      <c r="F168" s="447"/>
    </row>
    <row r="169" spans="1:6" ht="25.5">
      <c r="A169" s="271" t="s">
        <v>13</v>
      </c>
      <c r="B169" s="378" t="s">
        <v>633</v>
      </c>
      <c r="C169" s="8"/>
      <c r="D169" s="8"/>
      <c r="E169" s="8"/>
      <c r="F169" s="447"/>
    </row>
    <row r="170" spans="1:6" ht="12.75">
      <c r="A170" s="271" t="s">
        <v>16</v>
      </c>
      <c r="B170" s="378" t="s">
        <v>634</v>
      </c>
      <c r="C170" s="8"/>
      <c r="D170" s="8"/>
      <c r="E170" s="8"/>
      <c r="F170" s="447"/>
    </row>
    <row r="171" spans="1:6" ht="12.75">
      <c r="A171" s="275" t="s">
        <v>223</v>
      </c>
      <c r="B171" s="378" t="s">
        <v>635</v>
      </c>
      <c r="C171" s="8"/>
      <c r="D171" s="8"/>
      <c r="E171" s="8"/>
      <c r="F171" s="447"/>
    </row>
    <row r="172" spans="1:6" ht="51">
      <c r="A172" s="271" t="s">
        <v>18</v>
      </c>
      <c r="B172" s="378" t="s">
        <v>636</v>
      </c>
      <c r="C172" s="8"/>
      <c r="D172" s="8"/>
      <c r="E172" s="8"/>
      <c r="F172" s="447"/>
    </row>
    <row r="173" spans="1:6" ht="41.25" customHeight="1" thickBot="1">
      <c r="A173" s="272" t="s">
        <v>19</v>
      </c>
      <c r="B173" s="379" t="s">
        <v>637</v>
      </c>
      <c r="C173" s="116"/>
      <c r="D173" s="116"/>
      <c r="E173" s="116"/>
      <c r="F173" s="303"/>
    </row>
    <row r="174" ht="15.75">
      <c r="A174" s="294"/>
    </row>
    <row r="175" spans="1:4" ht="15.75">
      <c r="A175" s="267" t="s">
        <v>20</v>
      </c>
      <c r="B175" s="16"/>
      <c r="C175" s="16"/>
      <c r="D175" s="16"/>
    </row>
    <row r="176" spans="1:4" ht="16.5" thickBot="1">
      <c r="A176" s="267"/>
      <c r="B176" s="16"/>
      <c r="C176" s="16"/>
      <c r="D176" s="16"/>
    </row>
    <row r="177" spans="1:4" ht="19.5" customHeight="1">
      <c r="A177" s="464" t="s">
        <v>263</v>
      </c>
      <c r="B177" s="465"/>
      <c r="C177" s="466" t="s">
        <v>1</v>
      </c>
      <c r="D177" s="468" t="s">
        <v>205</v>
      </c>
    </row>
    <row r="178" spans="1:4" ht="36.75" customHeight="1">
      <c r="A178" s="269" t="s">
        <v>480</v>
      </c>
      <c r="B178" s="268" t="s">
        <v>479</v>
      </c>
      <c r="C178" s="467"/>
      <c r="D178" s="469"/>
    </row>
    <row r="179" spans="1:4" ht="12.75">
      <c r="A179" s="269">
        <v>1</v>
      </c>
      <c r="B179" s="268">
        <v>2</v>
      </c>
      <c r="C179" s="268">
        <v>3</v>
      </c>
      <c r="D179" s="270">
        <v>4</v>
      </c>
    </row>
    <row r="180" spans="1:4" ht="25.5">
      <c r="A180" s="271" t="s">
        <v>21</v>
      </c>
      <c r="B180" s="370" t="s">
        <v>666</v>
      </c>
      <c r="C180" s="8">
        <v>1583</v>
      </c>
      <c r="D180" s="115">
        <v>1650</v>
      </c>
    </row>
    <row r="181" spans="1:4" ht="25.5">
      <c r="A181" s="271" t="s">
        <v>22</v>
      </c>
      <c r="B181" s="370" t="s">
        <v>667</v>
      </c>
      <c r="C181" s="8">
        <v>1583</v>
      </c>
      <c r="D181" s="115">
        <v>1650</v>
      </c>
    </row>
    <row r="182" spans="1:4" ht="12.75">
      <c r="A182" s="273" t="s">
        <v>23</v>
      </c>
      <c r="B182" s="372" t="s">
        <v>668</v>
      </c>
      <c r="C182" s="35"/>
      <c r="D182" s="297"/>
    </row>
    <row r="183" spans="1:4" ht="12.75">
      <c r="A183" s="273" t="s">
        <v>24</v>
      </c>
      <c r="B183" s="372" t="s">
        <v>669</v>
      </c>
      <c r="C183" s="35"/>
      <c r="D183" s="297"/>
    </row>
    <row r="184" spans="1:4" ht="12.75">
      <c r="A184" s="273" t="s">
        <v>485</v>
      </c>
      <c r="B184" s="372" t="s">
        <v>670</v>
      </c>
      <c r="C184" s="35"/>
      <c r="D184" s="297"/>
    </row>
    <row r="185" spans="1:4" ht="25.5">
      <c r="A185" s="273" t="s">
        <v>486</v>
      </c>
      <c r="B185" s="372"/>
      <c r="C185" s="35"/>
      <c r="D185" s="297"/>
    </row>
    <row r="186" spans="1:4" ht="12.75">
      <c r="A186" s="273" t="s">
        <v>23</v>
      </c>
      <c r="B186" s="372"/>
      <c r="C186" s="35"/>
      <c r="D186" s="297"/>
    </row>
    <row r="187" spans="1:4" ht="12.75">
      <c r="A187" s="273" t="s">
        <v>24</v>
      </c>
      <c r="B187" s="372"/>
      <c r="C187" s="35"/>
      <c r="D187" s="297"/>
    </row>
    <row r="188" spans="1:4" ht="12.75">
      <c r="A188" s="274" t="s">
        <v>223</v>
      </c>
      <c r="B188" s="372" t="s">
        <v>671</v>
      </c>
      <c r="C188" s="35">
        <v>1583</v>
      </c>
      <c r="D188" s="297">
        <v>1650</v>
      </c>
    </row>
    <row r="189" spans="1:4" ht="25.5">
      <c r="A189" s="271" t="s">
        <v>487</v>
      </c>
      <c r="B189" s="372" t="s">
        <v>672</v>
      </c>
      <c r="C189" s="35">
        <v>799</v>
      </c>
      <c r="D189" s="297">
        <v>645</v>
      </c>
    </row>
    <row r="190" spans="1:4" ht="25.5">
      <c r="A190" s="271" t="s">
        <v>488</v>
      </c>
      <c r="B190" s="372" t="s">
        <v>673</v>
      </c>
      <c r="C190" s="35">
        <v>46</v>
      </c>
      <c r="D190" s="297">
        <v>73</v>
      </c>
    </row>
    <row r="191" spans="1:4" ht="12.75">
      <c r="A191" s="273" t="s">
        <v>489</v>
      </c>
      <c r="B191" s="372" t="s">
        <v>674</v>
      </c>
      <c r="C191" s="35"/>
      <c r="D191" s="297"/>
    </row>
    <row r="192" spans="1:4" ht="12.75">
      <c r="A192" s="273" t="s">
        <v>490</v>
      </c>
      <c r="B192" s="372" t="s">
        <v>675</v>
      </c>
      <c r="C192" s="35">
        <v>265</v>
      </c>
      <c r="D192" s="297">
        <v>344</v>
      </c>
    </row>
    <row r="193" spans="1:4" ht="12.75">
      <c r="A193" s="273" t="s">
        <v>491</v>
      </c>
      <c r="B193" s="372" t="s">
        <v>676</v>
      </c>
      <c r="C193" s="35"/>
      <c r="D193" s="297"/>
    </row>
    <row r="194" spans="1:4" ht="12.75">
      <c r="A194" s="273" t="s">
        <v>492</v>
      </c>
      <c r="B194" s="372" t="s">
        <v>677</v>
      </c>
      <c r="C194" s="35"/>
      <c r="D194" s="297"/>
    </row>
    <row r="195" spans="1:4" ht="12.75">
      <c r="A195" s="273" t="s">
        <v>24</v>
      </c>
      <c r="B195" s="372" t="s">
        <v>678</v>
      </c>
      <c r="C195" s="35">
        <v>488</v>
      </c>
      <c r="D195" s="297">
        <v>228</v>
      </c>
    </row>
    <row r="196" spans="1:4" ht="12.75">
      <c r="A196" s="273" t="s">
        <v>485</v>
      </c>
      <c r="B196" s="372" t="s">
        <v>679</v>
      </c>
      <c r="C196" s="35"/>
      <c r="D196" s="297"/>
    </row>
    <row r="197" spans="1:4" ht="25.5">
      <c r="A197" s="273" t="s">
        <v>493</v>
      </c>
      <c r="B197" s="372"/>
      <c r="C197" s="35"/>
      <c r="D197" s="297"/>
    </row>
    <row r="198" spans="1:4" ht="12.75">
      <c r="A198" s="273" t="s">
        <v>492</v>
      </c>
      <c r="B198" s="372"/>
      <c r="C198" s="35"/>
      <c r="D198" s="297"/>
    </row>
    <row r="199" spans="1:4" ht="12.75">
      <c r="A199" s="296"/>
      <c r="B199" s="372"/>
      <c r="C199" s="35"/>
      <c r="D199" s="297"/>
    </row>
    <row r="200" spans="1:4" ht="12.75">
      <c r="A200" s="296"/>
      <c r="B200" s="372"/>
      <c r="C200" s="35"/>
      <c r="D200" s="297"/>
    </row>
    <row r="201" spans="1:4" ht="13.5" thickBot="1">
      <c r="A201" s="263" t="s">
        <v>223</v>
      </c>
      <c r="B201" s="371" t="s">
        <v>680</v>
      </c>
      <c r="C201" s="116">
        <v>799</v>
      </c>
      <c r="D201" s="117">
        <v>645</v>
      </c>
    </row>
    <row r="202" ht="15.75">
      <c r="A202" s="295"/>
    </row>
    <row r="203" spans="1:4" ht="15.75">
      <c r="A203" s="267" t="s">
        <v>28</v>
      </c>
      <c r="B203" s="16"/>
      <c r="C203" s="16"/>
      <c r="D203" s="16"/>
    </row>
    <row r="204" spans="1:4" ht="15.75">
      <c r="A204" s="267" t="s">
        <v>29</v>
      </c>
      <c r="B204" s="16"/>
      <c r="C204" s="16"/>
      <c r="D204" s="16"/>
    </row>
    <row r="205" spans="1:4" ht="13.5" thickBot="1">
      <c r="A205" s="276"/>
      <c r="B205" s="16"/>
      <c r="C205" s="16"/>
      <c r="D205" s="16"/>
    </row>
    <row r="206" spans="1:4" ht="16.5" customHeight="1">
      <c r="A206" s="464" t="s">
        <v>263</v>
      </c>
      <c r="B206" s="465"/>
      <c r="C206" s="466" t="s">
        <v>309</v>
      </c>
      <c r="D206" s="468" t="s">
        <v>494</v>
      </c>
    </row>
    <row r="207" spans="1:4" ht="25.5" customHeight="1">
      <c r="A207" s="269" t="s">
        <v>480</v>
      </c>
      <c r="B207" s="268" t="s">
        <v>479</v>
      </c>
      <c r="C207" s="467"/>
      <c r="D207" s="469"/>
    </row>
    <row r="208" spans="1:4" ht="12.75">
      <c r="A208" s="269">
        <v>1</v>
      </c>
      <c r="B208" s="268">
        <v>2</v>
      </c>
      <c r="C208" s="268">
        <v>3</v>
      </c>
      <c r="D208" s="270">
        <v>4</v>
      </c>
    </row>
    <row r="209" spans="1:4" ht="12.75">
      <c r="A209" s="271" t="s">
        <v>495</v>
      </c>
      <c r="B209" s="370" t="s">
        <v>638</v>
      </c>
      <c r="C209" s="8">
        <v>552</v>
      </c>
      <c r="D209" s="115">
        <v>544</v>
      </c>
    </row>
    <row r="210" spans="1:4" ht="12.75">
      <c r="A210" s="271" t="s">
        <v>360</v>
      </c>
      <c r="B210" s="370" t="s">
        <v>639</v>
      </c>
      <c r="C210" s="8">
        <v>6539</v>
      </c>
      <c r="D210" s="115">
        <v>3739</v>
      </c>
    </row>
    <row r="211" spans="1:4" ht="12.75">
      <c r="A211" s="273" t="s">
        <v>381</v>
      </c>
      <c r="B211" s="372" t="s">
        <v>640</v>
      </c>
      <c r="C211" s="35">
        <v>1715</v>
      </c>
      <c r="D211" s="297">
        <v>976</v>
      </c>
    </row>
    <row r="212" spans="1:4" ht="12.75">
      <c r="A212" s="273" t="s">
        <v>356</v>
      </c>
      <c r="B212" s="372" t="s">
        <v>641</v>
      </c>
      <c r="C212" s="35">
        <v>122</v>
      </c>
      <c r="D212" s="297">
        <v>148</v>
      </c>
    </row>
    <row r="213" spans="1:4" ht="12.75">
      <c r="A213" s="273" t="s">
        <v>496</v>
      </c>
      <c r="B213" s="372" t="s">
        <v>642</v>
      </c>
      <c r="C213" s="35">
        <v>517</v>
      </c>
      <c r="D213" s="297">
        <v>3367</v>
      </c>
    </row>
    <row r="214" spans="1:4" ht="12.75">
      <c r="A214" s="273" t="s">
        <v>497</v>
      </c>
      <c r="B214" s="372" t="s">
        <v>643</v>
      </c>
      <c r="C214" s="35">
        <v>9445</v>
      </c>
      <c r="D214" s="297">
        <v>8774</v>
      </c>
    </row>
    <row r="215" spans="1:4" ht="25.5">
      <c r="A215" s="273" t="s">
        <v>498</v>
      </c>
      <c r="B215" s="372" t="s">
        <v>644</v>
      </c>
      <c r="C215" s="35"/>
      <c r="D215" s="297"/>
    </row>
    <row r="216" spans="1:4" ht="12.75">
      <c r="A216" s="273" t="s">
        <v>499</v>
      </c>
      <c r="B216" s="372" t="s">
        <v>645</v>
      </c>
      <c r="C216" s="35">
        <v>25</v>
      </c>
      <c r="D216" s="297"/>
    </row>
    <row r="217" spans="1:4" ht="13.5" thickBot="1">
      <c r="A217" s="272" t="s">
        <v>500</v>
      </c>
      <c r="B217" s="371" t="s">
        <v>646</v>
      </c>
      <c r="C217" s="116"/>
      <c r="D217" s="117"/>
    </row>
    <row r="218" spans="1:2" ht="15.75">
      <c r="A218" s="308"/>
      <c r="B218" s="16"/>
    </row>
    <row r="219" spans="1:4" ht="15.75">
      <c r="A219" s="267" t="s">
        <v>30</v>
      </c>
      <c r="B219" s="16"/>
      <c r="C219" s="16"/>
      <c r="D219" s="16"/>
    </row>
    <row r="220" spans="1:4" ht="13.5" thickBot="1">
      <c r="A220" s="16"/>
      <c r="B220" s="16"/>
      <c r="C220" s="16"/>
      <c r="D220" s="16"/>
    </row>
    <row r="221" spans="1:4" ht="19.5" customHeight="1">
      <c r="A221" s="464" t="s">
        <v>263</v>
      </c>
      <c r="B221" s="465"/>
      <c r="C221" s="466" t="s">
        <v>1</v>
      </c>
      <c r="D221" s="468" t="s">
        <v>205</v>
      </c>
    </row>
    <row r="222" spans="1:4" ht="36" customHeight="1">
      <c r="A222" s="269" t="s">
        <v>480</v>
      </c>
      <c r="B222" s="268" t="s">
        <v>479</v>
      </c>
      <c r="C222" s="467"/>
      <c r="D222" s="469"/>
    </row>
    <row r="223" spans="1:4" ht="12.75">
      <c r="A223" s="269">
        <v>1</v>
      </c>
      <c r="B223" s="268">
        <v>2</v>
      </c>
      <c r="C223" s="268">
        <v>3</v>
      </c>
      <c r="D223" s="270">
        <v>4</v>
      </c>
    </row>
    <row r="224" spans="1:4" ht="12.75">
      <c r="A224" s="271" t="s">
        <v>501</v>
      </c>
      <c r="B224" s="370"/>
      <c r="C224" s="8"/>
      <c r="D224" s="115"/>
    </row>
    <row r="225" spans="1:4" ht="25.5">
      <c r="A225" s="271" t="s">
        <v>502</v>
      </c>
      <c r="B225" s="370"/>
      <c r="C225" s="8"/>
      <c r="D225" s="115"/>
    </row>
    <row r="226" spans="1:4" ht="12.75">
      <c r="A226" s="273" t="s">
        <v>503</v>
      </c>
      <c r="B226" s="372"/>
      <c r="C226" s="35"/>
      <c r="D226" s="297"/>
    </row>
    <row r="227" spans="1:4" ht="25.5">
      <c r="A227" s="273" t="s">
        <v>504</v>
      </c>
      <c r="B227" s="372"/>
      <c r="C227" s="35"/>
      <c r="D227" s="297"/>
    </row>
    <row r="228" spans="1:4" ht="12.75">
      <c r="A228" s="273" t="s">
        <v>505</v>
      </c>
      <c r="B228" s="372"/>
      <c r="C228" s="35"/>
      <c r="D228" s="297"/>
    </row>
    <row r="229" spans="1:4" ht="12.75">
      <c r="A229" s="273" t="s">
        <v>506</v>
      </c>
      <c r="B229" s="372"/>
      <c r="C229" s="35"/>
      <c r="D229" s="297"/>
    </row>
    <row r="230" spans="1:4" ht="12.75">
      <c r="A230" s="273"/>
      <c r="B230" s="372"/>
      <c r="C230" s="35"/>
      <c r="D230" s="297"/>
    </row>
    <row r="231" spans="1:4" ht="12.75">
      <c r="A231" s="273"/>
      <c r="B231" s="372"/>
      <c r="C231" s="35"/>
      <c r="D231" s="297"/>
    </row>
    <row r="232" spans="1:4" ht="12.75">
      <c r="A232" s="273" t="s">
        <v>507</v>
      </c>
      <c r="B232" s="372"/>
      <c r="C232" s="35"/>
      <c r="D232" s="297"/>
    </row>
    <row r="233" spans="1:4" ht="25.5">
      <c r="A233" s="271" t="s">
        <v>502</v>
      </c>
      <c r="B233" s="372"/>
      <c r="C233" s="35"/>
      <c r="D233" s="297"/>
    </row>
    <row r="234" spans="1:4" ht="12.75">
      <c r="A234" s="273" t="s">
        <v>508</v>
      </c>
      <c r="B234" s="372"/>
      <c r="C234" s="35"/>
      <c r="D234" s="297"/>
    </row>
    <row r="235" spans="1:4" ht="25.5">
      <c r="A235" s="273" t="s">
        <v>504</v>
      </c>
      <c r="B235" s="372"/>
      <c r="C235" s="35"/>
      <c r="D235" s="297"/>
    </row>
    <row r="236" spans="1:4" ht="12.75">
      <c r="A236" s="273" t="s">
        <v>505</v>
      </c>
      <c r="B236" s="372"/>
      <c r="C236" s="35"/>
      <c r="D236" s="297"/>
    </row>
    <row r="237" spans="1:4" ht="13.5" thickBot="1">
      <c r="A237" s="272" t="s">
        <v>506</v>
      </c>
      <c r="B237" s="371"/>
      <c r="C237" s="116"/>
      <c r="D237" s="117"/>
    </row>
    <row r="238" ht="15.75">
      <c r="A238" s="294"/>
    </row>
    <row r="239" spans="1:4" ht="15.75">
      <c r="A239" s="267" t="s">
        <v>31</v>
      </c>
      <c r="B239" s="16"/>
      <c r="C239" s="16"/>
      <c r="D239" s="16"/>
    </row>
    <row r="240" spans="1:4" ht="13.5" thickBot="1">
      <c r="A240" s="276"/>
      <c r="B240" s="49"/>
      <c r="C240" s="49"/>
      <c r="D240" s="16"/>
    </row>
    <row r="241" spans="1:4" ht="19.5" customHeight="1">
      <c r="A241" s="464" t="s">
        <v>263</v>
      </c>
      <c r="B241" s="465"/>
      <c r="C241" s="466" t="s">
        <v>509</v>
      </c>
      <c r="D241" s="468" t="s">
        <v>316</v>
      </c>
    </row>
    <row r="242" spans="1:4" ht="49.5" customHeight="1">
      <c r="A242" s="269" t="s">
        <v>480</v>
      </c>
      <c r="B242" s="268" t="s">
        <v>479</v>
      </c>
      <c r="C242" s="467"/>
      <c r="D242" s="469"/>
    </row>
    <row r="243" spans="1:4" ht="12.75">
      <c r="A243" s="269">
        <v>1</v>
      </c>
      <c r="B243" s="268">
        <v>2</v>
      </c>
      <c r="C243" s="268">
        <v>3</v>
      </c>
      <c r="D243" s="270">
        <v>4</v>
      </c>
    </row>
    <row r="244" spans="1:4" ht="12.75">
      <c r="A244" s="271" t="s">
        <v>510</v>
      </c>
      <c r="B244" s="370" t="s">
        <v>647</v>
      </c>
      <c r="C244" s="8"/>
      <c r="D244" s="115"/>
    </row>
    <row r="245" spans="1:4" ht="12.75">
      <c r="A245" s="271" t="s">
        <v>184</v>
      </c>
      <c r="B245" s="370"/>
      <c r="C245" s="8"/>
      <c r="D245" s="115"/>
    </row>
    <row r="246" spans="1:4" ht="12.75">
      <c r="A246" s="296"/>
      <c r="B246" s="372"/>
      <c r="C246" s="35"/>
      <c r="D246" s="297"/>
    </row>
    <row r="247" spans="1:4" ht="12.75">
      <c r="A247" s="296"/>
      <c r="B247" s="372"/>
      <c r="C247" s="35"/>
      <c r="D247" s="297"/>
    </row>
    <row r="248" spans="1:4" ht="13.5" thickBot="1">
      <c r="A248" s="296"/>
      <c r="B248" s="372"/>
      <c r="C248" s="35"/>
      <c r="D248" s="297"/>
    </row>
    <row r="249" spans="1:6" ht="21" customHeight="1">
      <c r="A249" s="483"/>
      <c r="B249" s="484"/>
      <c r="C249" s="466" t="s">
        <v>7</v>
      </c>
      <c r="D249" s="466" t="s">
        <v>511</v>
      </c>
      <c r="E249" s="466" t="s">
        <v>512</v>
      </c>
      <c r="F249" s="468" t="s">
        <v>8</v>
      </c>
    </row>
    <row r="250" spans="1:6" ht="22.5" customHeight="1">
      <c r="A250" s="485"/>
      <c r="B250" s="453"/>
      <c r="C250" s="467"/>
      <c r="D250" s="467"/>
      <c r="E250" s="467"/>
      <c r="F250" s="469"/>
    </row>
    <row r="251" spans="1:6" ht="12.75">
      <c r="A251" s="279" t="s">
        <v>513</v>
      </c>
      <c r="B251" s="377" t="s">
        <v>648</v>
      </c>
      <c r="C251" s="305"/>
      <c r="D251" s="305"/>
      <c r="E251" s="305"/>
      <c r="F251" s="409">
        <f>C251+D251-E251</f>
        <v>0</v>
      </c>
    </row>
    <row r="252" spans="1:6" ht="12.75">
      <c r="A252" s="279" t="s">
        <v>363</v>
      </c>
      <c r="B252" s="377"/>
      <c r="C252" s="305"/>
      <c r="D252" s="305"/>
      <c r="E252" s="305"/>
      <c r="F252" s="409">
        <f>C252+D252-E252</f>
        <v>0</v>
      </c>
    </row>
    <row r="253" spans="1:6" ht="12.75">
      <c r="A253" s="304"/>
      <c r="B253" s="377"/>
      <c r="C253" s="305"/>
      <c r="D253" s="305"/>
      <c r="E253" s="305"/>
      <c r="F253" s="409">
        <f>C253+D253-E253</f>
        <v>0</v>
      </c>
    </row>
    <row r="254" spans="1:6" ht="13.5" thickBot="1">
      <c r="A254" s="306"/>
      <c r="B254" s="373"/>
      <c r="C254" s="307"/>
      <c r="D254" s="307"/>
      <c r="E254" s="307"/>
      <c r="F254" s="409">
        <f>C254+D254-E254</f>
        <v>0</v>
      </c>
    </row>
    <row r="255" ht="15.75">
      <c r="A255" s="294"/>
    </row>
    <row r="256" spans="1:4" s="287" customFormat="1" ht="12.75">
      <c r="A256" s="309" t="s">
        <v>32</v>
      </c>
      <c r="B256" s="309" t="s">
        <v>35</v>
      </c>
      <c r="C256" s="280"/>
      <c r="D256" s="280"/>
    </row>
    <row r="257" spans="1:4" s="287" customFormat="1" ht="12.75">
      <c r="A257" s="309" t="s">
        <v>33</v>
      </c>
      <c r="B257" s="309" t="s">
        <v>36</v>
      </c>
      <c r="C257" s="280"/>
      <c r="D257" s="280"/>
    </row>
    <row r="258" spans="1:4" s="287" customFormat="1" ht="12.75">
      <c r="A258" s="309"/>
      <c r="B258" s="280"/>
      <c r="C258" s="280"/>
      <c r="D258" s="280"/>
    </row>
    <row r="259" spans="1:4" s="287" customFormat="1" ht="12.75">
      <c r="A259" s="309" t="s">
        <v>34</v>
      </c>
      <c r="B259" s="280"/>
      <c r="C259" s="280"/>
      <c r="D259" s="280"/>
    </row>
    <row r="260" spans="1:4" s="287" customFormat="1" ht="12.75">
      <c r="A260" s="280"/>
      <c r="B260" s="280"/>
      <c r="C260" s="280"/>
      <c r="D260" s="280"/>
    </row>
    <row r="261" spans="1:4" s="287" customFormat="1" ht="12.75">
      <c r="A261" s="172" t="s">
        <v>163</v>
      </c>
      <c r="B261" s="280"/>
      <c r="C261" s="280"/>
      <c r="D261" s="280"/>
    </row>
    <row r="262" spans="1:4" ht="15.75">
      <c r="A262" s="308"/>
      <c r="B262" s="16"/>
      <c r="C262" s="16"/>
      <c r="D262" s="16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37007874015748" right="0.4724409448818898" top="0.07874015748031496" bottom="0" header="0.1968503937007874" footer="0.1968503937007874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0">
      <selection activeCell="A31" sqref="A31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2.375" style="9" customWidth="1"/>
    <col min="5" max="5" width="11.625" style="9" customWidth="1"/>
    <col min="6" max="16384" width="9.00390625" style="9" customWidth="1"/>
  </cols>
  <sheetData>
    <row r="1" spans="1:5" ht="12.75">
      <c r="A1" s="284"/>
      <c r="B1" s="284"/>
      <c r="C1" s="320"/>
      <c r="D1" s="16"/>
      <c r="E1" s="321" t="s">
        <v>447</v>
      </c>
    </row>
    <row r="2" spans="1:5" ht="12.75">
      <c r="A2" s="284"/>
      <c r="B2" s="284"/>
      <c r="C2" s="454" t="s">
        <v>448</v>
      </c>
      <c r="D2" s="454"/>
      <c r="E2" s="454"/>
    </row>
    <row r="3" spans="1:5" ht="12.75">
      <c r="A3" s="287"/>
      <c r="B3" s="288"/>
      <c r="C3" s="455" t="s">
        <v>452</v>
      </c>
      <c r="D3" s="455"/>
      <c r="E3" s="455"/>
    </row>
    <row r="4" spans="1:5" ht="15">
      <c r="A4" s="323"/>
      <c r="B4" s="324" t="s">
        <v>516</v>
      </c>
      <c r="C4" s="322"/>
      <c r="D4" s="322"/>
      <c r="E4" s="311"/>
    </row>
    <row r="5" spans="1:5" ht="13.5" thickBot="1">
      <c r="A5" s="256"/>
      <c r="B5" s="256"/>
      <c r="C5" s="256"/>
      <c r="D5" s="288"/>
      <c r="E5" s="313" t="s">
        <v>69</v>
      </c>
    </row>
    <row r="6" spans="1:5" ht="12.75">
      <c r="A6" s="258" t="s">
        <v>70</v>
      </c>
      <c r="B6" s="284"/>
      <c r="C6" s="256" t="s">
        <v>518</v>
      </c>
      <c r="E6" s="314" t="s">
        <v>517</v>
      </c>
    </row>
    <row r="7" spans="1:5" ht="12.75">
      <c r="A7" s="256"/>
      <c r="B7" s="288"/>
      <c r="C7" s="256" t="s">
        <v>71</v>
      </c>
      <c r="E7" s="315"/>
    </row>
    <row r="8" spans="1:5" ht="12.75">
      <c r="A8" s="256" t="s">
        <v>72</v>
      </c>
      <c r="B8" s="288"/>
      <c r="C8" s="256" t="s">
        <v>73</v>
      </c>
      <c r="E8" s="316"/>
    </row>
    <row r="9" spans="1:5" ht="12.75">
      <c r="A9" s="256" t="s">
        <v>74</v>
      </c>
      <c r="B9" s="288"/>
      <c r="C9" s="256"/>
      <c r="E9" s="316"/>
    </row>
    <row r="10" spans="1:5" ht="12.75">
      <c r="A10" s="256" t="s">
        <v>75</v>
      </c>
      <c r="B10" s="288"/>
      <c r="C10" s="256" t="s">
        <v>76</v>
      </c>
      <c r="E10" s="317"/>
    </row>
    <row r="11" spans="1:5" ht="12.75">
      <c r="A11" s="256" t="s">
        <v>77</v>
      </c>
      <c r="B11" s="288"/>
      <c r="C11" s="256" t="s">
        <v>78</v>
      </c>
      <c r="E11" s="316"/>
    </row>
    <row r="12" spans="1:5" ht="12.75">
      <c r="A12" s="256" t="s">
        <v>79</v>
      </c>
      <c r="B12" s="288"/>
      <c r="C12" s="256" t="s">
        <v>451</v>
      </c>
      <c r="E12" s="316"/>
    </row>
    <row r="13" spans="1:5" ht="12.75">
      <c r="A13" s="256" t="s">
        <v>80</v>
      </c>
      <c r="B13" s="288"/>
      <c r="C13" s="256"/>
      <c r="E13" s="318"/>
    </row>
    <row r="14" spans="1:5" ht="13.5" thickBot="1">
      <c r="A14" s="256" t="s">
        <v>462</v>
      </c>
      <c r="B14" s="288"/>
      <c r="C14" s="256" t="s">
        <v>82</v>
      </c>
      <c r="E14" s="319" t="s">
        <v>83</v>
      </c>
    </row>
    <row r="15" spans="1:5" ht="12.75">
      <c r="A15" s="256" t="s">
        <v>84</v>
      </c>
      <c r="B15" s="256"/>
      <c r="C15" s="256"/>
      <c r="E15" s="311"/>
    </row>
    <row r="16" spans="1:5" ht="12.75">
      <c r="A16" s="256" t="s">
        <v>85</v>
      </c>
      <c r="B16" s="256"/>
      <c r="C16" s="256"/>
      <c r="D16" s="256"/>
      <c r="E16" s="288"/>
    </row>
    <row r="17" spans="1:5" ht="12.75">
      <c r="A17" s="18"/>
      <c r="B17" s="18"/>
      <c r="C17" s="311"/>
      <c r="D17" s="312" t="s">
        <v>86</v>
      </c>
      <c r="E17" s="15"/>
    </row>
    <row r="18" spans="1:5" ht="12.75">
      <c r="A18" s="18"/>
      <c r="B18" s="18"/>
      <c r="C18" s="311"/>
      <c r="D18" s="312" t="s">
        <v>87</v>
      </c>
      <c r="E18" s="15"/>
    </row>
    <row r="19" spans="1:4" ht="13.5" thickBot="1">
      <c r="A19" s="16"/>
      <c r="B19" s="16"/>
      <c r="C19" s="16"/>
      <c r="D19" s="16"/>
    </row>
    <row r="20" spans="1:4" ht="21.75" customHeight="1">
      <c r="A20" s="464" t="s">
        <v>263</v>
      </c>
      <c r="B20" s="465"/>
      <c r="C20" s="466" t="s">
        <v>309</v>
      </c>
      <c r="D20" s="468" t="s">
        <v>494</v>
      </c>
    </row>
    <row r="21" spans="1:4" ht="18.75" customHeight="1">
      <c r="A21" s="269" t="s">
        <v>480</v>
      </c>
      <c r="B21" s="268" t="s">
        <v>479</v>
      </c>
      <c r="C21" s="467"/>
      <c r="D21" s="469"/>
    </row>
    <row r="22" spans="1:4" ht="12.75">
      <c r="A22" s="269">
        <v>1</v>
      </c>
      <c r="B22" s="268">
        <v>2</v>
      </c>
      <c r="C22" s="268">
        <v>3</v>
      </c>
      <c r="D22" s="270">
        <v>4</v>
      </c>
    </row>
    <row r="23" spans="1:4" ht="12.75">
      <c r="A23" s="271" t="s">
        <v>519</v>
      </c>
      <c r="B23" s="8"/>
      <c r="C23" s="8"/>
      <c r="D23" s="115"/>
    </row>
    <row r="24" spans="1:4" ht="12.75">
      <c r="A24" s="310" t="s">
        <v>520</v>
      </c>
      <c r="B24" s="8"/>
      <c r="C24" s="8"/>
      <c r="D24" s="115"/>
    </row>
    <row r="25" spans="1:4" ht="12.75">
      <c r="A25" s="271" t="s">
        <v>521</v>
      </c>
      <c r="B25" s="8"/>
      <c r="C25" s="8"/>
      <c r="D25" s="115"/>
    </row>
    <row r="26" spans="1:4" ht="12.75">
      <c r="A26" s="271" t="s">
        <v>522</v>
      </c>
      <c r="B26" s="8"/>
      <c r="C26" s="8"/>
      <c r="D26" s="115"/>
    </row>
    <row r="27" spans="1:4" ht="12.75">
      <c r="A27" s="271" t="s">
        <v>523</v>
      </c>
      <c r="B27" s="8"/>
      <c r="C27" s="8"/>
      <c r="D27" s="115"/>
    </row>
    <row r="28" spans="1:4" ht="25.5">
      <c r="A28" s="271" t="s">
        <v>524</v>
      </c>
      <c r="B28" s="8"/>
      <c r="C28" s="8"/>
      <c r="D28" s="115"/>
    </row>
    <row r="29" spans="1:4" ht="12.75">
      <c r="A29" s="271" t="s">
        <v>422</v>
      </c>
      <c r="B29" s="8"/>
      <c r="C29" s="8"/>
      <c r="D29" s="115"/>
    </row>
    <row r="30" spans="1:4" ht="12.75">
      <c r="A30" s="271" t="s">
        <v>525</v>
      </c>
      <c r="B30" s="8"/>
      <c r="C30" s="8"/>
      <c r="D30" s="115"/>
    </row>
    <row r="31" spans="1:4" ht="12.75">
      <c r="A31" s="325" t="s">
        <v>526</v>
      </c>
      <c r="B31" s="8"/>
      <c r="C31" s="8"/>
      <c r="D31" s="115"/>
    </row>
    <row r="32" spans="1:4" ht="12.75">
      <c r="A32" s="271" t="s">
        <v>527</v>
      </c>
      <c r="B32" s="8"/>
      <c r="C32" s="8"/>
      <c r="D32" s="115"/>
    </row>
    <row r="33" spans="1:4" ht="12.75">
      <c r="A33" s="271" t="s">
        <v>184</v>
      </c>
      <c r="B33" s="8"/>
      <c r="C33" s="8"/>
      <c r="D33" s="115"/>
    </row>
    <row r="34" spans="1:4" ht="12.75">
      <c r="A34" s="271" t="s">
        <v>528</v>
      </c>
      <c r="B34" s="8"/>
      <c r="C34" s="8"/>
      <c r="D34" s="115"/>
    </row>
    <row r="35" spans="1:4" ht="25.5">
      <c r="A35" s="271" t="s">
        <v>529</v>
      </c>
      <c r="B35" s="8"/>
      <c r="C35" s="8"/>
      <c r="D35" s="115"/>
    </row>
    <row r="36" spans="1:4" ht="12.75">
      <c r="A36" s="271" t="s">
        <v>530</v>
      </c>
      <c r="B36" s="8"/>
      <c r="C36" s="8"/>
      <c r="D36" s="115"/>
    </row>
    <row r="37" spans="1:4" ht="12.75">
      <c r="A37" s="271" t="s">
        <v>531</v>
      </c>
      <c r="B37" s="8"/>
      <c r="C37" s="8"/>
      <c r="D37" s="115"/>
    </row>
    <row r="38" spans="1:4" ht="12.75">
      <c r="A38" s="271" t="s">
        <v>184</v>
      </c>
      <c r="B38" s="8"/>
      <c r="C38" s="8"/>
      <c r="D38" s="115"/>
    </row>
    <row r="39" spans="1:4" ht="25.5">
      <c r="A39" s="271" t="s">
        <v>532</v>
      </c>
      <c r="B39" s="8"/>
      <c r="C39" s="8"/>
      <c r="D39" s="115"/>
    </row>
    <row r="40" spans="1:4" ht="12.75">
      <c r="A40" s="271" t="s">
        <v>533</v>
      </c>
      <c r="B40" s="8"/>
      <c r="C40" s="8"/>
      <c r="D40" s="115"/>
    </row>
    <row r="41" spans="1:4" ht="14.25" customHeight="1">
      <c r="A41" s="271" t="s">
        <v>534</v>
      </c>
      <c r="B41" s="8"/>
      <c r="C41" s="8"/>
      <c r="D41" s="115"/>
    </row>
    <row r="42" spans="1:4" ht="12.75">
      <c r="A42" s="271" t="s">
        <v>535</v>
      </c>
      <c r="B42" s="8"/>
      <c r="C42" s="8"/>
      <c r="D42" s="115"/>
    </row>
    <row r="43" spans="1:4" ht="12.75">
      <c r="A43" s="271" t="s">
        <v>536</v>
      </c>
      <c r="B43" s="8"/>
      <c r="C43" s="8"/>
      <c r="D43" s="115"/>
    </row>
    <row r="44" spans="1:4" ht="12.75">
      <c r="A44" s="271" t="s">
        <v>537</v>
      </c>
      <c r="B44" s="8"/>
      <c r="C44" s="8"/>
      <c r="D44" s="115"/>
    </row>
    <row r="45" spans="1:4" ht="12.75">
      <c r="A45" s="271" t="s">
        <v>538</v>
      </c>
      <c r="B45" s="8"/>
      <c r="C45" s="8"/>
      <c r="D45" s="115"/>
    </row>
    <row r="46" spans="1:4" ht="25.5">
      <c r="A46" s="271" t="s">
        <v>539</v>
      </c>
      <c r="B46" s="8"/>
      <c r="C46" s="8"/>
      <c r="D46" s="115"/>
    </row>
    <row r="47" spans="1:4" ht="25.5">
      <c r="A47" s="271" t="s">
        <v>540</v>
      </c>
      <c r="B47" s="8"/>
      <c r="C47" s="8"/>
      <c r="D47" s="115"/>
    </row>
    <row r="48" spans="1:4" ht="12.75">
      <c r="A48" s="271" t="s">
        <v>422</v>
      </c>
      <c r="B48" s="8"/>
      <c r="C48" s="8"/>
      <c r="D48" s="115"/>
    </row>
    <row r="49" spans="1:4" ht="12.75">
      <c r="A49" s="271" t="s">
        <v>541</v>
      </c>
      <c r="B49" s="8"/>
      <c r="C49" s="8"/>
      <c r="D49" s="115"/>
    </row>
    <row r="50" spans="1:4" ht="13.5" thickBot="1">
      <c r="A50" s="272" t="s">
        <v>542</v>
      </c>
      <c r="B50" s="116"/>
      <c r="C50" s="116"/>
      <c r="D50" s="117"/>
    </row>
    <row r="52" spans="1:5" ht="12.75">
      <c r="A52" s="309" t="s">
        <v>32</v>
      </c>
      <c r="B52" s="309" t="s">
        <v>543</v>
      </c>
      <c r="C52" s="280"/>
      <c r="D52" s="280"/>
      <c r="E52" s="280"/>
    </row>
    <row r="53" spans="1:5" ht="12.75">
      <c r="A53" s="309" t="s">
        <v>33</v>
      </c>
      <c r="B53" s="309" t="s">
        <v>36</v>
      </c>
      <c r="C53" s="280"/>
      <c r="D53" s="280"/>
      <c r="E53" s="280"/>
    </row>
    <row r="54" spans="1:5" ht="12.75">
      <c r="A54" s="309"/>
      <c r="B54" s="280"/>
      <c r="C54" s="280"/>
      <c r="D54" s="280"/>
      <c r="E54" s="280"/>
    </row>
    <row r="55" spans="1:5" ht="12.75">
      <c r="A55" s="309" t="s">
        <v>34</v>
      </c>
      <c r="B55" s="280"/>
      <c r="C55" s="280"/>
      <c r="D55" s="280"/>
      <c r="E55" s="280"/>
    </row>
    <row r="56" spans="1:5" ht="12.75">
      <c r="A56" s="280"/>
      <c r="B56" s="280"/>
      <c r="C56" s="280"/>
      <c r="D56" s="280"/>
      <c r="E56" s="280"/>
    </row>
    <row r="57" spans="1:5" ht="12.75">
      <c r="A57" s="172" t="s">
        <v>163</v>
      </c>
      <c r="B57" s="280"/>
      <c r="C57" s="280"/>
      <c r="D57" s="280"/>
      <c r="E57" s="280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zoomScalePageLayoutView="0" workbookViewId="0" topLeftCell="A40">
      <selection activeCell="F40" sqref="F40"/>
    </sheetView>
  </sheetViews>
  <sheetFormatPr defaultColWidth="9.00390625" defaultRowHeight="12.75"/>
  <cols>
    <col min="1" max="1" width="33.125" style="85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278" t="s">
        <v>544</v>
      </c>
      <c r="B1" s="223"/>
      <c r="C1" s="223"/>
      <c r="D1" s="16"/>
      <c r="E1" s="16"/>
      <c r="F1" s="16"/>
      <c r="G1" s="16"/>
    </row>
    <row r="2" spans="1:7" ht="12.75">
      <c r="A2" s="225" t="s">
        <v>694</v>
      </c>
      <c r="B2" s="16"/>
      <c r="C2" s="16"/>
      <c r="D2" s="16"/>
      <c r="E2" s="16"/>
      <c r="F2" s="223"/>
      <c r="G2" s="223"/>
    </row>
    <row r="3" spans="1:7" ht="12.75">
      <c r="A3" s="223"/>
      <c r="B3" s="16"/>
      <c r="C3" s="16"/>
      <c r="D3" s="16"/>
      <c r="E3" s="16"/>
      <c r="F3" s="223"/>
      <c r="G3" s="223"/>
    </row>
    <row r="4" spans="1:7" ht="12.75">
      <c r="A4" s="223" t="s">
        <v>695</v>
      </c>
      <c r="B4" s="16"/>
      <c r="C4" s="16"/>
      <c r="D4" s="16"/>
      <c r="E4" s="16"/>
      <c r="F4" s="223"/>
      <c r="G4" s="223"/>
    </row>
    <row r="5" spans="1:7" ht="12.75">
      <c r="A5" s="223" t="s">
        <v>74</v>
      </c>
      <c r="B5" s="16"/>
      <c r="C5" s="16"/>
      <c r="D5" s="16"/>
      <c r="E5" s="16"/>
      <c r="F5" s="223"/>
      <c r="G5" s="223"/>
    </row>
    <row r="6" spans="1:7" ht="12.75">
      <c r="A6" s="223" t="s">
        <v>75</v>
      </c>
      <c r="B6" s="16"/>
      <c r="C6" s="16"/>
      <c r="D6" s="16"/>
      <c r="E6" s="16"/>
      <c r="F6" s="223"/>
      <c r="G6" s="223"/>
    </row>
    <row r="7" spans="1:7" ht="12.75">
      <c r="A7" s="223" t="s">
        <v>77</v>
      </c>
      <c r="B7" s="16"/>
      <c r="C7" s="16"/>
      <c r="D7" s="16"/>
      <c r="E7" s="16"/>
      <c r="F7" s="223"/>
      <c r="G7" s="223"/>
    </row>
    <row r="8" spans="1:7" ht="12.75">
      <c r="A8" s="223" t="s">
        <v>79</v>
      </c>
      <c r="B8" s="16"/>
      <c r="C8" s="16"/>
      <c r="D8" s="16"/>
      <c r="E8" s="16"/>
      <c r="F8" s="223"/>
      <c r="G8" s="223"/>
    </row>
    <row r="9" spans="1:7" ht="12.75">
      <c r="A9" s="223" t="s">
        <v>80</v>
      </c>
      <c r="B9" s="16"/>
      <c r="C9" s="16"/>
      <c r="D9" s="16"/>
      <c r="E9" s="16"/>
      <c r="F9" s="223"/>
      <c r="G9" s="223"/>
    </row>
    <row r="10" spans="1:7" ht="12.75">
      <c r="A10" s="223" t="s">
        <v>81</v>
      </c>
      <c r="B10" s="16"/>
      <c r="C10" s="16"/>
      <c r="D10" s="16"/>
      <c r="E10" s="16"/>
      <c r="F10" s="223"/>
      <c r="G10" s="223"/>
    </row>
    <row r="11" spans="1:7" ht="12.75">
      <c r="A11" s="223" t="s">
        <v>84</v>
      </c>
      <c r="B11" s="16"/>
      <c r="C11" s="16"/>
      <c r="D11" s="16"/>
      <c r="E11" s="16"/>
      <c r="F11" s="223"/>
      <c r="G11" s="223"/>
    </row>
    <row r="12" ht="12.75">
      <c r="A12"/>
    </row>
    <row r="13" ht="13.5" thickBot="1">
      <c r="A13"/>
    </row>
    <row r="14" spans="1:4" ht="14.25">
      <c r="A14" s="125" t="s">
        <v>349</v>
      </c>
      <c r="B14" s="126"/>
      <c r="C14" s="118"/>
      <c r="D14" s="119"/>
    </row>
    <row r="15" spans="1:4" ht="12.75">
      <c r="A15" s="127"/>
      <c r="B15" s="92"/>
      <c r="C15" s="95" t="s">
        <v>350</v>
      </c>
      <c r="D15" s="112" t="s">
        <v>351</v>
      </c>
    </row>
    <row r="16" spans="1:4" ht="12.75">
      <c r="A16" s="127"/>
      <c r="B16" s="93">
        <v>10</v>
      </c>
      <c r="C16" s="11"/>
      <c r="D16" s="124"/>
    </row>
    <row r="17" spans="1:4" ht="12.75">
      <c r="A17" s="127"/>
      <c r="B17" s="93">
        <v>20</v>
      </c>
      <c r="C17" s="11"/>
      <c r="D17" s="124"/>
    </row>
    <row r="18" spans="1:4" ht="12.75">
      <c r="A18" s="127"/>
      <c r="B18" s="93">
        <v>30</v>
      </c>
      <c r="C18" s="12"/>
      <c r="D18" s="122"/>
    </row>
    <row r="19" spans="1:4" ht="12.75">
      <c r="A19" s="127"/>
      <c r="B19" s="93">
        <v>40</v>
      </c>
      <c r="C19" s="11"/>
      <c r="D19" s="124"/>
    </row>
    <row r="20" spans="1:4" ht="14.25">
      <c r="A20" s="128" t="s">
        <v>352</v>
      </c>
      <c r="B20" s="99"/>
      <c r="C20" s="12"/>
      <c r="D20" s="122"/>
    </row>
    <row r="21" spans="1:4" ht="12.75">
      <c r="A21" s="129" t="s">
        <v>353</v>
      </c>
      <c r="B21" s="91">
        <v>50</v>
      </c>
      <c r="C21" s="12">
        <v>544</v>
      </c>
      <c r="D21" s="122">
        <v>552</v>
      </c>
    </row>
    <row r="22" spans="1:4" ht="12.75">
      <c r="A22" s="129" t="s">
        <v>354</v>
      </c>
      <c r="B22" s="91">
        <v>60</v>
      </c>
      <c r="C22" s="12"/>
      <c r="D22" s="122"/>
    </row>
    <row r="23" spans="1:4" ht="12.75">
      <c r="A23" s="129" t="s">
        <v>355</v>
      </c>
      <c r="B23" s="91">
        <v>70</v>
      </c>
      <c r="C23" s="12">
        <v>37</v>
      </c>
      <c r="D23" s="122">
        <v>49</v>
      </c>
    </row>
    <row r="24" spans="1:4" ht="12.75">
      <c r="A24" s="129" t="s">
        <v>356</v>
      </c>
      <c r="B24" s="91">
        <v>80</v>
      </c>
      <c r="C24" s="12">
        <v>148</v>
      </c>
      <c r="D24" s="122">
        <v>122</v>
      </c>
    </row>
    <row r="25" spans="1:4" ht="12.75">
      <c r="A25" s="129" t="s">
        <v>357</v>
      </c>
      <c r="B25" s="91">
        <v>90</v>
      </c>
      <c r="C25" s="12"/>
      <c r="D25" s="122"/>
    </row>
    <row r="26" spans="1:4" ht="12.75">
      <c r="A26" s="129" t="s">
        <v>358</v>
      </c>
      <c r="B26" s="91">
        <v>100</v>
      </c>
      <c r="C26" s="12"/>
      <c r="D26" s="122"/>
    </row>
    <row r="27" spans="1:4" ht="12.75">
      <c r="A27" s="129" t="s">
        <v>359</v>
      </c>
      <c r="B27" s="94">
        <v>101</v>
      </c>
      <c r="C27" s="12"/>
      <c r="D27" s="122"/>
    </row>
    <row r="28" spans="1:4" ht="12.75">
      <c r="A28" s="129" t="s">
        <v>360</v>
      </c>
      <c r="B28" s="91">
        <v>120</v>
      </c>
      <c r="C28" s="12">
        <v>3739</v>
      </c>
      <c r="D28" s="122">
        <v>4175</v>
      </c>
    </row>
    <row r="29" spans="1:4" ht="12.75">
      <c r="A29" s="129" t="s">
        <v>361</v>
      </c>
      <c r="B29" s="91">
        <v>130</v>
      </c>
      <c r="C29" s="12">
        <v>976</v>
      </c>
      <c r="D29" s="122">
        <f>1096</f>
        <v>1096</v>
      </c>
    </row>
    <row r="30" spans="1:4" ht="12.75">
      <c r="A30" s="176" t="s">
        <v>362</v>
      </c>
      <c r="B30" s="177">
        <v>140</v>
      </c>
      <c r="C30" s="11"/>
      <c r="D30" s="124"/>
    </row>
    <row r="31" spans="1:4" ht="12.75">
      <c r="A31" s="130" t="s">
        <v>363</v>
      </c>
      <c r="B31" s="91"/>
      <c r="C31" s="12"/>
      <c r="D31" s="122"/>
    </row>
    <row r="32" spans="1:4" ht="25.5">
      <c r="A32" s="131" t="s">
        <v>364</v>
      </c>
      <c r="B32" s="91">
        <v>160</v>
      </c>
      <c r="C32" s="12"/>
      <c r="D32" s="122"/>
    </row>
    <row r="33" spans="1:4" ht="12.75">
      <c r="A33" s="129" t="s">
        <v>365</v>
      </c>
      <c r="B33" s="91">
        <v>170</v>
      </c>
      <c r="C33" s="12"/>
      <c r="D33" s="122"/>
    </row>
    <row r="34" spans="1:4" ht="12.75">
      <c r="A34" s="127" t="s">
        <v>366</v>
      </c>
      <c r="B34" s="91">
        <v>180</v>
      </c>
      <c r="C34" s="12">
        <v>3330</v>
      </c>
      <c r="D34" s="122">
        <f>2199+586+666</f>
        <v>3451</v>
      </c>
    </row>
    <row r="35" spans="1:4" ht="28.5">
      <c r="A35" s="439" t="s">
        <v>367</v>
      </c>
      <c r="B35" s="440">
        <v>190</v>
      </c>
      <c r="C35" s="413">
        <f>SUM(C21:C26)+C28+C29+C30+C34</f>
        <v>8774</v>
      </c>
      <c r="D35" s="441">
        <f>SUM(D21:D26)+D28+D29+D30+D34</f>
        <v>9445</v>
      </c>
    </row>
    <row r="36" spans="1:4" ht="12.75">
      <c r="A36" s="127" t="s">
        <v>368</v>
      </c>
      <c r="B36" s="91">
        <v>200</v>
      </c>
      <c r="C36" s="12"/>
      <c r="D36" s="122"/>
    </row>
    <row r="37" spans="1:4" ht="28.5">
      <c r="A37" s="439" t="s">
        <v>369</v>
      </c>
      <c r="B37" s="440">
        <v>210</v>
      </c>
      <c r="C37" s="413">
        <f>SUM(C35:C36)</f>
        <v>8774</v>
      </c>
      <c r="D37" s="441">
        <f>SUM(D35:D36)</f>
        <v>9445</v>
      </c>
    </row>
    <row r="38" spans="1:4" ht="25.5">
      <c r="A38" s="132" t="s">
        <v>370</v>
      </c>
      <c r="B38" s="91">
        <v>220</v>
      </c>
      <c r="C38" s="12"/>
      <c r="D38" s="122"/>
    </row>
    <row r="39" spans="1:4" ht="14.25">
      <c r="A39" s="133" t="s">
        <v>371</v>
      </c>
      <c r="B39" s="91">
        <v>230</v>
      </c>
      <c r="C39" s="12">
        <v>9006</v>
      </c>
      <c r="D39" s="122">
        <v>9511</v>
      </c>
    </row>
    <row r="40" spans="1:4" ht="25.5">
      <c r="A40" s="132" t="s">
        <v>372</v>
      </c>
      <c r="B40" s="91">
        <v>231</v>
      </c>
      <c r="C40" s="12"/>
      <c r="D40" s="122"/>
    </row>
    <row r="41" spans="1:4" ht="12.75">
      <c r="A41" s="129" t="s">
        <v>373</v>
      </c>
      <c r="B41" s="91">
        <v>240</v>
      </c>
      <c r="C41" s="12"/>
      <c r="D41" s="122"/>
    </row>
    <row r="42" spans="1:4" ht="12.75">
      <c r="A42" s="129" t="s">
        <v>374</v>
      </c>
      <c r="B42" s="91">
        <v>250</v>
      </c>
      <c r="C42" s="12"/>
      <c r="D42" s="122"/>
    </row>
    <row r="43" spans="1:4" ht="13.5" thickBot="1">
      <c r="A43" s="134"/>
      <c r="B43" s="135"/>
      <c r="C43" s="121"/>
      <c r="D43" s="123"/>
    </row>
    <row r="44" spans="2:4" ht="12.75">
      <c r="B44" s="16"/>
      <c r="C44" s="9"/>
      <c r="D44" s="9"/>
    </row>
    <row r="45" ht="12.75">
      <c r="A45"/>
    </row>
    <row r="46" spans="1:4" ht="12.75">
      <c r="A46" t="s">
        <v>314</v>
      </c>
      <c r="B46" s="13"/>
      <c r="D46" s="13"/>
    </row>
    <row r="47" ht="14.25" customHeight="1">
      <c r="A47"/>
    </row>
    <row r="48" ht="12.75">
      <c r="A48" t="s">
        <v>315</v>
      </c>
    </row>
    <row r="51" ht="12.75">
      <c r="A51" s="143" t="s">
        <v>163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26" t="s">
        <v>545</v>
      </c>
      <c r="B1" s="223"/>
      <c r="C1" s="223"/>
    </row>
    <row r="2" spans="1:3" ht="12.75">
      <c r="A2" s="225" t="s">
        <v>70</v>
      </c>
      <c r="B2" s="16"/>
      <c r="C2" s="16"/>
    </row>
    <row r="3" spans="1:3" ht="12.75">
      <c r="A3" s="223"/>
      <c r="B3" s="16"/>
      <c r="C3" s="16"/>
    </row>
    <row r="4" spans="1:3" ht="12.75">
      <c r="A4" s="223" t="s">
        <v>72</v>
      </c>
      <c r="B4" s="16"/>
      <c r="C4" s="16"/>
    </row>
    <row r="5" spans="1:3" ht="12.75">
      <c r="A5" s="223" t="s">
        <v>74</v>
      </c>
      <c r="B5" s="16"/>
      <c r="C5" s="16"/>
    </row>
    <row r="6" spans="1:3" ht="12.75">
      <c r="A6" s="223" t="s">
        <v>75</v>
      </c>
      <c r="B6" s="16"/>
      <c r="C6" s="16"/>
    </row>
    <row r="7" spans="1:3" ht="12.75">
      <c r="A7" s="223" t="s">
        <v>77</v>
      </c>
      <c r="B7" s="16"/>
      <c r="C7" s="16"/>
    </row>
    <row r="8" spans="1:3" ht="12.75">
      <c r="A8" s="223" t="s">
        <v>79</v>
      </c>
      <c r="B8" s="16"/>
      <c r="C8" s="16"/>
    </row>
    <row r="9" spans="1:3" ht="12.75">
      <c r="A9" s="223" t="s">
        <v>80</v>
      </c>
      <c r="B9" s="16"/>
      <c r="C9" s="16"/>
    </row>
    <row r="10" spans="1:3" ht="12.75">
      <c r="A10" s="223" t="s">
        <v>81</v>
      </c>
      <c r="B10" s="16"/>
      <c r="C10" s="16"/>
    </row>
    <row r="11" spans="1:3" ht="12.75">
      <c r="A11" s="223" t="s">
        <v>84</v>
      </c>
      <c r="B11" s="16"/>
      <c r="C11" s="16"/>
    </row>
    <row r="12" ht="13.5" thickBot="1"/>
    <row r="13" spans="1:5" ht="36">
      <c r="A13" s="136" t="s">
        <v>237</v>
      </c>
      <c r="B13" s="137" t="s">
        <v>238</v>
      </c>
      <c r="C13" s="137" t="s">
        <v>350</v>
      </c>
      <c r="D13" s="138" t="s">
        <v>375</v>
      </c>
      <c r="E13" s="80"/>
    </row>
    <row r="14" spans="1:4" ht="12.75">
      <c r="A14" s="139" t="s">
        <v>349</v>
      </c>
      <c r="B14" s="10"/>
      <c r="C14" s="7"/>
      <c r="D14" s="140"/>
    </row>
    <row r="15" spans="1:4" ht="12.75">
      <c r="A15" s="132" t="s">
        <v>376</v>
      </c>
      <c r="B15" s="15">
        <v>100</v>
      </c>
      <c r="C15" s="8"/>
      <c r="D15" s="115"/>
    </row>
    <row r="16" spans="1:4" ht="12.75">
      <c r="A16" s="132" t="s">
        <v>377</v>
      </c>
      <c r="B16" s="15">
        <v>200</v>
      </c>
      <c r="C16" s="8"/>
      <c r="D16" s="115"/>
    </row>
    <row r="17" spans="1:4" ht="15" customHeight="1">
      <c r="A17" s="139" t="s">
        <v>378</v>
      </c>
      <c r="B17" s="15"/>
      <c r="C17" s="8"/>
      <c r="D17" s="115"/>
    </row>
    <row r="18" spans="1:4" ht="15" customHeight="1">
      <c r="A18" s="442" t="s">
        <v>379</v>
      </c>
      <c r="B18" s="413">
        <v>300</v>
      </c>
      <c r="C18" s="443">
        <f>SUM(C19:C22)</f>
        <v>0</v>
      </c>
      <c r="D18" s="408">
        <f>SUM(D19:D22)</f>
        <v>0</v>
      </c>
    </row>
    <row r="19" spans="1:4" ht="25.5">
      <c r="A19" s="132" t="s">
        <v>380</v>
      </c>
      <c r="B19" s="15">
        <v>310</v>
      </c>
      <c r="C19" s="8"/>
      <c r="D19" s="115"/>
    </row>
    <row r="20" spans="1:4" ht="12.75">
      <c r="A20" s="132" t="s">
        <v>381</v>
      </c>
      <c r="B20" s="15">
        <v>320</v>
      </c>
      <c r="C20" s="8"/>
      <c r="D20" s="115"/>
    </row>
    <row r="21" spans="1:4" ht="12.75">
      <c r="A21" s="132" t="s">
        <v>382</v>
      </c>
      <c r="B21" s="15">
        <v>330</v>
      </c>
      <c r="C21" s="8"/>
      <c r="D21" s="115"/>
    </row>
    <row r="22" spans="1:4" ht="25.5">
      <c r="A22" s="132" t="s">
        <v>383</v>
      </c>
      <c r="B22" s="15">
        <v>340</v>
      </c>
      <c r="C22" s="8"/>
      <c r="D22" s="115"/>
    </row>
    <row r="23" spans="1:4" ht="25.5">
      <c r="A23" s="442" t="s">
        <v>384</v>
      </c>
      <c r="B23" s="413">
        <v>400</v>
      </c>
      <c r="C23" s="443">
        <f>SUM(C24:C27)</f>
        <v>0</v>
      </c>
      <c r="D23" s="408">
        <f>SUM(D24:D27)</f>
        <v>0</v>
      </c>
    </row>
    <row r="24" spans="1:4" ht="25.5">
      <c r="A24" s="132" t="s">
        <v>385</v>
      </c>
      <c r="B24" s="15">
        <v>410</v>
      </c>
      <c r="C24" s="8"/>
      <c r="D24" s="115"/>
    </row>
    <row r="25" spans="1:4" ht="12.75">
      <c r="A25" s="132" t="s">
        <v>381</v>
      </c>
      <c r="B25" s="15">
        <v>420</v>
      </c>
      <c r="C25" s="8"/>
      <c r="D25" s="115"/>
    </row>
    <row r="26" spans="1:4" ht="12.75">
      <c r="A26" s="132" t="s">
        <v>382</v>
      </c>
      <c r="B26" s="15">
        <v>430</v>
      </c>
      <c r="C26" s="8"/>
      <c r="D26" s="115"/>
    </row>
    <row r="27" spans="1:4" ht="24.75" customHeight="1">
      <c r="A27" s="132" t="s">
        <v>386</v>
      </c>
      <c r="B27" s="15">
        <v>440</v>
      </c>
      <c r="C27" s="8"/>
      <c r="D27" s="115"/>
    </row>
    <row r="28" spans="1:4" ht="27.75" customHeight="1">
      <c r="A28" s="442" t="s">
        <v>387</v>
      </c>
      <c r="B28" s="413">
        <v>500</v>
      </c>
      <c r="C28" s="443">
        <f>SUM(C29:C34)</f>
        <v>0</v>
      </c>
      <c r="D28" s="408">
        <f>SUM(D29:D34)</f>
        <v>0</v>
      </c>
    </row>
    <row r="29" spans="1:4" ht="25.5">
      <c r="A29" s="132" t="s">
        <v>388</v>
      </c>
      <c r="B29" s="15">
        <v>510</v>
      </c>
      <c r="C29" s="8"/>
      <c r="D29" s="115"/>
    </row>
    <row r="30" spans="1:4" ht="12.75">
      <c r="A30" s="132" t="s">
        <v>381</v>
      </c>
      <c r="B30" s="15">
        <v>520</v>
      </c>
      <c r="C30" s="8"/>
      <c r="D30" s="115"/>
    </row>
    <row r="31" spans="1:4" ht="12.75">
      <c r="A31" s="132" t="s">
        <v>382</v>
      </c>
      <c r="B31" s="15">
        <v>530</v>
      </c>
      <c r="C31" s="8"/>
      <c r="D31" s="115"/>
    </row>
    <row r="32" spans="1:4" ht="12.75">
      <c r="A32" s="132" t="s">
        <v>389</v>
      </c>
      <c r="B32" s="15">
        <v>540</v>
      </c>
      <c r="C32" s="8"/>
      <c r="D32" s="115"/>
    </row>
    <row r="33" spans="1:4" ht="12.75">
      <c r="A33" s="132" t="s">
        <v>390</v>
      </c>
      <c r="B33" s="15">
        <v>550</v>
      </c>
      <c r="C33" s="8"/>
      <c r="D33" s="115"/>
    </row>
    <row r="34" spans="1:4" ht="25.5">
      <c r="A34" s="132" t="s">
        <v>391</v>
      </c>
      <c r="B34" s="15">
        <v>560</v>
      </c>
      <c r="C34" s="8"/>
      <c r="D34" s="115"/>
    </row>
    <row r="35" spans="1:4" ht="12.75">
      <c r="A35" s="442" t="s">
        <v>392</v>
      </c>
      <c r="B35" s="413">
        <v>600</v>
      </c>
      <c r="C35" s="444"/>
      <c r="D35" s="445"/>
    </row>
    <row r="36" spans="1:4" ht="12.75">
      <c r="A36" s="442" t="s">
        <v>393</v>
      </c>
      <c r="B36" s="413">
        <v>700</v>
      </c>
      <c r="C36" s="443">
        <f>SUM(C37:C39)</f>
        <v>0</v>
      </c>
      <c r="D36" s="408">
        <f>SUM(D37:D39)</f>
        <v>0</v>
      </c>
    </row>
    <row r="37" spans="1:4" ht="12.75">
      <c r="A37" s="132" t="s">
        <v>394</v>
      </c>
      <c r="B37" s="15">
        <v>710</v>
      </c>
      <c r="C37" s="8"/>
      <c r="D37" s="115"/>
    </row>
    <row r="38" spans="1:4" ht="12.75">
      <c r="A38" s="132" t="s">
        <v>395</v>
      </c>
      <c r="B38" s="15">
        <v>720</v>
      </c>
      <c r="C38" s="8"/>
      <c r="D38" s="115"/>
    </row>
    <row r="39" spans="1:4" ht="12.75">
      <c r="A39" s="132" t="s">
        <v>396</v>
      </c>
      <c r="B39" s="15">
        <v>730</v>
      </c>
      <c r="C39" s="8"/>
      <c r="D39" s="115"/>
    </row>
    <row r="40" spans="1:4" ht="12.75">
      <c r="A40" s="132" t="s">
        <v>366</v>
      </c>
      <c r="B40" s="15">
        <v>800</v>
      </c>
      <c r="C40" s="8"/>
      <c r="D40" s="115"/>
    </row>
    <row r="41" spans="1:4" ht="12.75">
      <c r="A41" s="132" t="s">
        <v>367</v>
      </c>
      <c r="B41" s="15"/>
      <c r="C41" s="8"/>
      <c r="D41" s="115"/>
    </row>
    <row r="42" spans="1:4" ht="12.75">
      <c r="A42" s="446" t="s">
        <v>397</v>
      </c>
      <c r="B42" s="413">
        <v>1000</v>
      </c>
      <c r="C42" s="443">
        <f>SUM(C18+C23+C28+C35+C36+C40)</f>
        <v>0</v>
      </c>
      <c r="D42" s="408">
        <f>SUM(D18+D23+D28+D35+D36+D40)</f>
        <v>0</v>
      </c>
    </row>
    <row r="43" spans="1:4" ht="12.75">
      <c r="A43" s="114" t="s">
        <v>368</v>
      </c>
      <c r="B43" s="15">
        <v>1100</v>
      </c>
      <c r="C43" s="8"/>
      <c r="D43" s="115"/>
    </row>
    <row r="44" spans="1:4" ht="12.75">
      <c r="A44" s="446" t="s">
        <v>398</v>
      </c>
      <c r="B44" s="413">
        <v>1200</v>
      </c>
      <c r="C44" s="443">
        <f>SUM(C42:C43)</f>
        <v>0</v>
      </c>
      <c r="D44" s="408">
        <f>SUM(D42:D43)</f>
        <v>0</v>
      </c>
    </row>
    <row r="45" spans="1:4" ht="12.75">
      <c r="A45" s="132" t="s">
        <v>399</v>
      </c>
      <c r="B45" s="15">
        <v>1300</v>
      </c>
      <c r="C45" s="8"/>
      <c r="D45" s="115"/>
    </row>
    <row r="46" spans="1:4" ht="12.75">
      <c r="A46" s="132" t="s">
        <v>400</v>
      </c>
      <c r="B46" s="15">
        <v>1400</v>
      </c>
      <c r="C46" s="8"/>
      <c r="D46" s="115"/>
    </row>
    <row r="47" spans="1:4" ht="12.75">
      <c r="A47" s="114" t="s">
        <v>401</v>
      </c>
      <c r="B47" s="15">
        <v>1500</v>
      </c>
      <c r="C47" s="8"/>
      <c r="D47" s="115"/>
    </row>
    <row r="48" spans="1:4" ht="12.75">
      <c r="A48" s="132" t="s">
        <v>402</v>
      </c>
      <c r="B48" s="15">
        <v>1510</v>
      </c>
      <c r="C48" s="8"/>
      <c r="D48" s="115"/>
    </row>
    <row r="49" spans="1:4" ht="12.75">
      <c r="A49" s="132" t="s">
        <v>403</v>
      </c>
      <c r="B49" s="15">
        <v>1600</v>
      </c>
      <c r="C49" s="8"/>
      <c r="D49" s="115"/>
    </row>
    <row r="50" spans="1:4" ht="13.5" thickBot="1">
      <c r="A50" s="132" t="s">
        <v>374</v>
      </c>
      <c r="B50" s="141">
        <v>1700</v>
      </c>
      <c r="C50" s="116"/>
      <c r="D50" s="117"/>
    </row>
    <row r="51" spans="1:2" ht="12.75">
      <c r="A51" s="18"/>
      <c r="B51" s="18"/>
    </row>
    <row r="52" spans="1:4" ht="12.75">
      <c r="A52" t="s">
        <v>314</v>
      </c>
      <c r="B52" s="13"/>
      <c r="D52" s="13"/>
    </row>
    <row r="53" ht="14.25" customHeight="1"/>
    <row r="54" ht="12.75">
      <c r="A54" t="s">
        <v>315</v>
      </c>
    </row>
    <row r="55" spans="1:2" ht="12.75">
      <c r="A55" s="18"/>
      <c r="B55" s="16"/>
    </row>
    <row r="56" spans="1:2" ht="12.75">
      <c r="A56" s="144" t="s">
        <v>163</v>
      </c>
      <c r="B56" s="16"/>
    </row>
    <row r="57" spans="1:2" ht="12.75">
      <c r="A57" s="18"/>
      <c r="B57" s="16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C:\DOCUME~1\TRAVIN~1\LOCALS~1\Temp\</cp:lastModifiedBy>
  <cp:lastPrinted>2008-03-19T08:39:18Z</cp:lastPrinted>
  <dcterms:created xsi:type="dcterms:W3CDTF">1998-08-04T07:16:15Z</dcterms:created>
  <dcterms:modified xsi:type="dcterms:W3CDTF">2008-07-01T07:08:25Z</dcterms:modified>
  <cp:category/>
  <cp:version/>
  <cp:contentType/>
  <cp:contentStatus/>
</cp:coreProperties>
</file>